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uwahara.takanori\Desktop\070203 経営比較分析表\提出\特環\"/>
    </mc:Choice>
  </mc:AlternateContent>
  <xr:revisionPtr revIDLastSave="0" documentId="13_ncr:1_{116B7CA0-6CF0-40AC-81E9-DAE25CCBAF00}" xr6:coauthVersionLast="44" xr6:coauthVersionMax="44" xr10:uidLastSave="{00000000-0000-0000-0000-000000000000}"/>
  <workbookProtection workbookAlgorithmName="SHA-512" workbookHashValue="P/8eDpsdRSqei9ujIlA0tIsvXsgUPdxU8KWa7mdiAzkesTUKE2ubTh0F38ek43c8ZSP/vP4n38Buf7Ti6iFHyw==" workbookSaltValue="xz1da2ya7x5kT/L0BrFnD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AT10" i="4"/>
  <c r="I10" i="4"/>
  <c r="AL8" i="4"/>
  <c r="P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<sst xmlns="http://schemas.openxmlformats.org/spreadsheetml/2006/main" count="236" uniqueCount="119">
  <si>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</si>
  <si>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</si>
  <si>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</si>
  <si>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</si>
  <si>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</si>
  <si>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</si>
  <si>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</si>
  <si>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</si>
  <si>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</si>
  <si>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</si>
  <si>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</si>
  <si>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</si>
  <si>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</si>
  <si>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</si>
  <si>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</si>
  <si>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</si>
  <si>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</si>
  <si>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</si>
  <si>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</si>
  <si>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</si>
  <si>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</si>
  <si>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</si>
  <si>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</si>
  <si>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</si>
  <si>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</si>
  <si>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</si>
  <si>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</si>
  <si>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</si>
  <si>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</si>
  <si>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</si>
  <si>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</si>
  <si>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</si>
  <si>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</si>
  <si>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</si>
  <si>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</si>
  <si>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</si>
  <si>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</si>
  <si>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</si>
  <si>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</si>
  <si>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</si>
  <si>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</si>
  <si>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</si>
  <si>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</si>
  <si>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</si>
  <si>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</si>
  <si>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</si>
  <si>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</si>
  <si>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</si>
  <si>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</si>
  <si>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</si>
  <si>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</si>
  <si>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</si>
  <si>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</si>
  <si>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</si>
  <si>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</si>
  <si>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</si>
  <si>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</si>
  <si>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</si>
  <si>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</si>
  <si>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</si>
  <si>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</si>
  <si>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</si>
  <si>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</si>
  <si>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</si>
  <si>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</si>
  <si>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</si>
  <si>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</si>
  <si>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</si>
  <si>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</si>
  <si>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</si>
  <si>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</si>
  <si>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</si>
  <si>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</si>
  <si>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</si>
  <si>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</si>
  <si>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</si>
  <si>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</si>
  <si>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</si>
  <si>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</si>
  <si>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</si>
  <si>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</si>
  <si>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</si>
  <si>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</si>
  <si>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</si>
  <si>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</si>
  <si>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</si>
  <si>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</si>
  <si>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</si>
  <si>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</si>
  <si>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</si>
  <si>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</si>
  <si>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</si>
  <si>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</si>
  <si>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</si>
  <si>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</si>
  <si>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</si>
  <si>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</si>
  <si>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</si>
  <si>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津南町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</si>
  <si>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</si>
  <si>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</si>
  <si>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</si>
  <si>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</si>
  <si>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</si>
  <si>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</si>
  <si>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</si>
  <si>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</si>
  <si>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</si>
  <si>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</si>
  <si>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</si>
  <si>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</si>
  <si>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</si>
  <si>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</si>
  <si>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</si>
  <si>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</si>
  <si>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</si>
  <si>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公営企業会計への移行に伴い、令和5年度末をもって打切り決算を実施した。令和6年3月分の収納が年度をまたいだ影響で、令和5年度の使用料収入が減少している。そのため、令和4年度以前との単純比較が困難となっているものの、概ね大きな差異は見られなかった。
使用料収入は人口減少に伴い減少傾向が続いており、管渠の老朽化により修繕料が増大している。使用料収入のみでは経常的な支出は賄えず、一般会計からの繰入金に大きく依存している状態である。公営企業会計への移行により今後の推移に注視しつつ、使用料改定も視野に入れ、維持管理費等の支出をより一層精査していく必要がある。</t>
    <rPh sb="0" eb="6">
      <t>コウエイキギョウカイケイ</t>
    </rPh>
    <rPh sb="8" eb="10">
      <t>イコウ</t>
    </rPh>
    <rPh sb="11" eb="12">
      <t>トモナ</t>
    </rPh>
    <rPh sb="14" eb="16">
      <t>レイワ</t>
    </rPh>
    <rPh sb="17" eb="20">
      <t>ネンドマツ</t>
    </rPh>
    <rPh sb="24" eb="26">
      <t>ウチキ</t>
    </rPh>
    <rPh sb="27" eb="29">
      <t>ケッサン</t>
    </rPh>
    <rPh sb="30" eb="32">
      <t>ジッシ</t>
    </rPh>
    <rPh sb="35" eb="37">
      <t>レイワ</t>
    </rPh>
    <rPh sb="38" eb="39">
      <t>ネン</t>
    </rPh>
    <rPh sb="40" eb="41">
      <t>ガツ</t>
    </rPh>
    <rPh sb="41" eb="42">
      <t>ブンノ</t>
    </rPh>
    <rPh sb="43" eb="45">
      <t>ウ</t>
    </rPh>
    <rPh sb="46" eb="48">
      <t>ネンド</t>
    </rPh>
    <rPh sb="53" eb="55">
      <t>エイキョウ</t>
    </rPh>
    <rPh sb="57" eb="59">
      <t>レイワ</t>
    </rPh>
    <rPh sb="60" eb="62">
      <t>ネンド</t>
    </rPh>
    <rPh sb="63" eb="68">
      <t>シヨウリョウシュウニュウ</t>
    </rPh>
    <rPh sb="69" eb="71">
      <t>ゲンショウ</t>
    </rPh>
    <rPh sb="81" eb="83">
      <t>レイワ</t>
    </rPh>
    <rPh sb="84" eb="86">
      <t>ネンド</t>
    </rPh>
    <rPh sb="86" eb="88">
      <t>イゼン</t>
    </rPh>
    <rPh sb="90" eb="94">
      <t>タンジュンヒカク</t>
    </rPh>
    <rPh sb="95" eb="97">
      <t>コンナン</t>
    </rPh>
    <rPh sb="107" eb="108">
      <t>オオム</t>
    </rPh>
    <rPh sb="109" eb="110">
      <t>オオ</t>
    </rPh>
    <rPh sb="112" eb="114">
      <t>サイ</t>
    </rPh>
    <rPh sb="115" eb="116">
      <t>ミ</t>
    </rPh>
    <rPh sb="124" eb="129">
      <t>シヨウリョウシュウニュウ</t>
    </rPh>
    <rPh sb="130" eb="134">
      <t>ジンコウゲンショウ</t>
    </rPh>
    <rPh sb="135" eb="136">
      <t>トモナ</t>
    </rPh>
    <rPh sb="137" eb="141">
      <t>ゲンショウケイコウ</t>
    </rPh>
    <rPh sb="142" eb="143">
      <t>ツヅ</t>
    </rPh>
    <rPh sb="148" eb="150">
      <t>カンキョ</t>
    </rPh>
    <rPh sb="151" eb="154">
      <t>ロウキュウカ</t>
    </rPh>
    <rPh sb="157" eb="160">
      <t>シュウゼンリョウ</t>
    </rPh>
    <rPh sb="161" eb="163">
      <t>ゾウダイ</t>
    </rPh>
    <rPh sb="168" eb="173">
      <t>シヨウリョウシュウニュウ</t>
    </rPh>
    <rPh sb="177" eb="180">
      <t>ケイジョウテキ</t>
    </rPh>
    <rPh sb="181" eb="183">
      <t>シシュツ</t>
    </rPh>
    <rPh sb="184" eb="185">
      <t>マカナ</t>
    </rPh>
    <rPh sb="188" eb="190">
      <t>イッパンカ</t>
    </rPh>
    <rPh sb="190" eb="192">
      <t>イケイ</t>
    </rPh>
    <rPh sb="195" eb="197">
      <t>クリイレ</t>
    </rPh>
    <rPh sb="197" eb="198">
      <t>キン</t>
    </rPh>
    <rPh sb="199" eb="200">
      <t>オオ</t>
    </rPh>
    <rPh sb="202" eb="204">
      <t>イゾン</t>
    </rPh>
    <rPh sb="208" eb="210">
      <t>ジョウタイ</t>
    </rPh>
    <rPh sb="239" eb="244">
      <t>シヨウリョウカイテイ</t>
    </rPh>
    <rPh sb="245" eb="247">
      <t>シヤ</t>
    </rPh>
    <rPh sb="248" eb="249">
      <t>イ</t>
    </rPh>
    <rPh sb="251" eb="256">
      <t>イジカンリヒ</t>
    </rPh>
    <rPh sb="256" eb="257">
      <t>トウ</t>
    </rPh>
    <rPh sb="258" eb="260">
      <t>シシュツ</t>
    </rPh>
    <rPh sb="263" eb="265">
      <t>イッソウ</t>
    </rPh>
    <rPh sb="265" eb="267">
      <t>セイサ</t>
    </rPh>
    <rPh sb="271" eb="273">
      <t>ヒツヨウ</t>
    </rPh>
    <phoneticPr fontId="4"/>
  </si>
  <si>
    <t>③管渠改善率
　令和5年度に管渠の改修を一部実施した。耐用年数の満期による更新時期のピークはR31年度以降一斉に迎えることとなるが、現段階から当該時期に備えて平準化等の更新計画を策定することが責務である。</t>
    <rPh sb="8" eb="10">
      <t>レイワ</t>
    </rPh>
    <rPh sb="11" eb="13">
      <t>ネンド</t>
    </rPh>
    <rPh sb="20" eb="22">
      <t>イチブ</t>
    </rPh>
    <phoneticPr fontId="4"/>
  </si>
  <si>
    <t>　今後人口減少に伴う使用料収入の減少が確実視される。引き続き水洗化の推進及び使用料の滞納対策を強化し、収入の確保に努める必要がある。
　また、維持管理の効率化・効果的な推進を図るために、本事業の経営戦略に基づきストックマネジメント計画を実施し、経費の合理化に取り組む。
　現状では、一般会計からの繰入金に大きく依存しているため、可能な限り圧縮するべく上記の対策や使用料改定も視野に入れつつ、健全な事業運営に努める。また、経営基盤の強化、経営効率の推進及びサービス水準の向上を図る観点から、事業の広域化、統合及び民間資金の活用なども検討する必要がある。</t>
    <rPh sb="38" eb="41">
      <t>シヨウリョウ</t>
    </rPh>
    <rPh sb="181" eb="184">
      <t>シヨウリョウ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</si>
</sst>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quot;-&quot;">
                  <c:v>0.59</c:v>
                </c:pt>
              </c:numCache>
            </c:numRef>
          </c:val>
          <c:extLst>
            <c:ext xmlns:c16="http://schemas.microsoft.com/office/drawing/2014/chart" uri="{C3380CC4-5D6E-409C-BE32-E72D297353CC}">
              <c16:uniqueId val="{00000000-256A-416D-83DF-A4D33321697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256A-416D-83DF-A4D33321697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46.8</c:v>
                </c:pt>
                <c:pt idx="1">
                  <c:v>45.87</c:v>
                </c:pt>
                <c:pt idx="2">
                  <c:v>36.049999999999997</c:v>
                </c:pt>
                <c:pt idx="3">
                  <c:v>37.19</c:v>
                </c:pt>
                <c:pt idx="4">
                  <c:v>35.950000000000003</c:v>
                </c:pt>
              </c:numCache>
            </c:numRef>
          </c:val>
          <c:extLst>
            <c:ext xmlns:c16="http://schemas.microsoft.com/office/drawing/2014/chart" uri="{C3380CC4-5D6E-409C-BE32-E72D297353CC}">
              <c16:uniqueId val="{00000000-6773-47B7-8313-3311B81B0BF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6773-47B7-8313-3311B81B0BF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79.87</c:v>
                </c:pt>
                <c:pt idx="1">
                  <c:v>80.05</c:v>
                </c:pt>
                <c:pt idx="2">
                  <c:v>80.95</c:v>
                </c:pt>
                <c:pt idx="3">
                  <c:v>81.180000000000007</c:v>
                </c:pt>
                <c:pt idx="4">
                  <c:v>83.66</c:v>
                </c:pt>
              </c:numCache>
            </c:numRef>
          </c:val>
          <c:extLst>
            <c:ext xmlns:c16="http://schemas.microsoft.com/office/drawing/2014/chart" uri="{C3380CC4-5D6E-409C-BE32-E72D297353CC}">
              <c16:uniqueId val="{00000000-67B4-4899-BCDF-E59CB919815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67B4-4899-BCDF-E59CB919815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89.72</c:v>
                </c:pt>
                <c:pt idx="1">
                  <c:v>90.25</c:v>
                </c:pt>
                <c:pt idx="2">
                  <c:v>90.12</c:v>
                </c:pt>
                <c:pt idx="3">
                  <c:v>89.67</c:v>
                </c:pt>
                <c:pt idx="4">
                  <c:v>88.14</c:v>
                </c:pt>
              </c:numCache>
            </c:numRef>
          </c:val>
          <c:extLst>
            <c:ext xmlns:c16="http://schemas.microsoft.com/office/drawing/2014/chart" uri="{C3380CC4-5D6E-409C-BE32-E72D297353CC}">
              <c16:uniqueId val="{00000000-580D-4F22-B926-0A538E310C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0D-4F22-B926-0A538E310C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90-4B46-845C-88D05BA9021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90-4B46-845C-88D05BA9021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6A-4BC0-8B07-CB0DDE89455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6A-4BC0-8B07-CB0DDE89455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6A-47DF-816C-883F9FC8A10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6A-47DF-816C-883F9FC8A10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AE-4BB8-AF46-DDBB39B2250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AE-4BB8-AF46-DDBB39B2250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697.92</c:v>
                </c:pt>
                <c:pt idx="1">
                  <c:v>503.23</c:v>
                </c:pt>
                <c:pt idx="2">
                  <c:v>594.21</c:v>
                </c:pt>
                <c:pt idx="3">
                  <c:v>608.28</c:v>
                </c:pt>
                <c:pt idx="4">
                  <c:v>436.74</c:v>
                </c:pt>
              </c:numCache>
            </c:numRef>
          </c:val>
          <c:extLst>
            <c:ext xmlns:c16="http://schemas.microsoft.com/office/drawing/2014/chart" uri="{C3380CC4-5D6E-409C-BE32-E72D297353CC}">
              <c16:uniqueId val="{00000000-40BE-4DB8-A609-8A194385DD3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40BE-4DB8-A609-8A194385DD3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72.47</c:v>
                </c:pt>
                <c:pt idx="1">
                  <c:v>73.3</c:v>
                </c:pt>
                <c:pt idx="2">
                  <c:v>73.849999999999994</c:v>
                </c:pt>
                <c:pt idx="3">
                  <c:v>68.599999999999994</c:v>
                </c:pt>
                <c:pt idx="4">
                  <c:v>67.78</c:v>
                </c:pt>
              </c:numCache>
            </c:numRef>
          </c:val>
          <c:extLst>
            <c:ext xmlns:c16="http://schemas.microsoft.com/office/drawing/2014/chart" uri="{C3380CC4-5D6E-409C-BE32-E72D297353CC}">
              <c16:uniqueId val="{00000000-B87F-4B94-8363-A6AF7630E28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B87F-4B94-8363-A6AF7630E28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259.45999999999998</c:v>
                </c:pt>
                <c:pt idx="1">
                  <c:v>258.56</c:v>
                </c:pt>
                <c:pt idx="2">
                  <c:v>257.55</c:v>
                </c:pt>
                <c:pt idx="3">
                  <c:v>279.55</c:v>
                </c:pt>
                <c:pt idx="4">
                  <c:v>245.57</c:v>
                </c:pt>
              </c:numCache>
            </c:numRef>
          </c:val>
          <c:extLst>
            <c:ext xmlns:c16="http://schemas.microsoft.com/office/drawing/2014/chart" uri="{C3380CC4-5D6E-409C-BE32-E72D297353CC}">
              <c16:uniqueId val="{00000000-2B49-4581-9B17-0E367C53F0B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2B49-4581-9B17-0E367C53F0B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6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1" t="str">
        <f>データ!H6</f>
        <v>新潟県　津南町</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0" t="s">
        <v>1</v>
      </c>
      <c r="C7" s="40"/>
      <c r="D7" s="40"/>
      <c r="E7" s="40"/>
      <c r="F7" s="40"/>
      <c r="G7" s="40"/>
      <c r="H7" s="40"/>
      <c r="I7" s="40" t="s">
        <v>2</v>
      </c>
      <c r="J7" s="40"/>
      <c r="K7" s="40"/>
      <c r="L7" s="40"/>
      <c r="M7" s="40"/>
      <c r="N7" s="40"/>
      <c r="O7" s="40"/>
      <c r="P7" s="40" t="s">
        <v>3</v>
      </c>
      <c r="Q7" s="40"/>
      <c r="R7" s="40"/>
      <c r="S7" s="40"/>
      <c r="T7" s="40"/>
      <c r="U7" s="40"/>
      <c r="V7" s="40"/>
      <c r="W7" s="40" t="s">
        <v>4</v>
      </c>
      <c r="X7" s="40"/>
      <c r="Y7" s="40"/>
      <c r="Z7" s="40"/>
      <c r="AA7" s="40"/>
      <c r="AB7" s="40"/>
      <c r="AC7" s="40"/>
      <c r="AD7" s="40" t="s">
        <v>5</v>
      </c>
      <c r="AE7" s="40"/>
      <c r="AF7" s="40"/>
      <c r="AG7" s="40"/>
      <c r="AH7" s="40"/>
      <c r="AI7" s="40"/>
      <c r="AJ7" s="40"/>
      <c r="AK7" s="3"/>
      <c r="AL7" s="40" t="s">
        <v>6</v>
      </c>
      <c r="AM7" s="40"/>
      <c r="AN7" s="40"/>
      <c r="AO7" s="40"/>
      <c r="AP7" s="40"/>
      <c r="AQ7" s="40"/>
      <c r="AR7" s="40"/>
      <c r="AS7" s="40"/>
      <c r="AT7" s="40" t="s">
        <v>7</v>
      </c>
      <c r="AU7" s="40"/>
      <c r="AV7" s="40"/>
      <c r="AW7" s="40"/>
      <c r="AX7" s="40"/>
      <c r="AY7" s="40"/>
      <c r="AZ7" s="40"/>
      <c r="BA7" s="40"/>
      <c r="BB7" s="40" t="s">
        <v>8</v>
      </c>
      <c r="BC7" s="40"/>
      <c r="BD7" s="40"/>
      <c r="BE7" s="40"/>
      <c r="BF7" s="40"/>
      <c r="BG7" s="40"/>
      <c r="BH7" s="40"/>
      <c r="BI7" s="40"/>
      <c r="BJ7" s="3"/>
      <c r="BK7" s="3"/>
      <c r="BL7" s="62" t="s">
        <v>9</v>
      </c>
      <c r="BM7" s="63"/>
      <c r="BN7" s="63"/>
      <c r="BO7" s="63"/>
      <c r="BP7" s="63"/>
      <c r="BQ7" s="63"/>
      <c r="BR7" s="63"/>
      <c r="BS7" s="63"/>
      <c r="BT7" s="63"/>
      <c r="BU7" s="63"/>
      <c r="BV7" s="63"/>
      <c r="BW7" s="63"/>
      <c r="BX7" s="63"/>
      <c r="BY7" s="64"/>
    </row>
    <row r="8" spans="1:78" ht="18.75" customHeight="1" x14ac:dyDescent="0.15">
      <c r="A8" s="2"/>
      <c r="B8" s="58" t="str">
        <f>データ!I6</f>
        <v>法非適用</v>
      </c>
      <c r="C8" s="58"/>
      <c r="D8" s="58"/>
      <c r="E8" s="58"/>
      <c r="F8" s="58"/>
      <c r="G8" s="58"/>
      <c r="H8" s="58"/>
      <c r="I8" s="58" t="str">
        <f>データ!J6</f>
        <v>下水道事業</v>
      </c>
      <c r="J8" s="58"/>
      <c r="K8" s="58"/>
      <c r="L8" s="58"/>
      <c r="M8" s="58"/>
      <c r="N8" s="58"/>
      <c r="O8" s="58"/>
      <c r="P8" s="58" t="str">
        <f>データ!K6</f>
        <v>特定環境保全公共下水道</v>
      </c>
      <c r="Q8" s="58"/>
      <c r="R8" s="58"/>
      <c r="S8" s="58"/>
      <c r="T8" s="58"/>
      <c r="U8" s="58"/>
      <c r="V8" s="58"/>
      <c r="W8" s="58" t="str">
        <f>データ!L6</f>
        <v>D2</v>
      </c>
      <c r="X8" s="58"/>
      <c r="Y8" s="58"/>
      <c r="Z8" s="58"/>
      <c r="AA8" s="58"/>
      <c r="AB8" s="58"/>
      <c r="AC8" s="58"/>
      <c r="AD8" s="59" t="str">
        <f>データ!$M$6</f>
        <v>非設置</v>
      </c>
      <c r="AE8" s="59"/>
      <c r="AF8" s="59"/>
      <c r="AG8" s="59"/>
      <c r="AH8" s="59"/>
      <c r="AI8" s="59"/>
      <c r="AJ8" s="59"/>
      <c r="AK8" s="3"/>
      <c r="AL8" s="39">
        <f>データ!S6</f>
        <v>8672</v>
      </c>
      <c r="AM8" s="39"/>
      <c r="AN8" s="39"/>
      <c r="AO8" s="39"/>
      <c r="AP8" s="39"/>
      <c r="AQ8" s="39"/>
      <c r="AR8" s="39"/>
      <c r="AS8" s="39"/>
      <c r="AT8" s="38">
        <f>データ!T6</f>
        <v>170.21</v>
      </c>
      <c r="AU8" s="38"/>
      <c r="AV8" s="38"/>
      <c r="AW8" s="38"/>
      <c r="AX8" s="38"/>
      <c r="AY8" s="38"/>
      <c r="AZ8" s="38"/>
      <c r="BA8" s="38"/>
      <c r="BB8" s="38">
        <f>データ!U6</f>
        <v>50.95</v>
      </c>
      <c r="BC8" s="38"/>
      <c r="BD8" s="38"/>
      <c r="BE8" s="38"/>
      <c r="BF8" s="38"/>
      <c r="BG8" s="38"/>
      <c r="BH8" s="38"/>
      <c r="BI8" s="38"/>
      <c r="BJ8" s="3"/>
      <c r="BK8" s="3"/>
      <c r="BL8" s="54" t="s">
        <v>10</v>
      </c>
      <c r="BM8" s="55"/>
      <c r="BN8" s="56" t="s">
        <v>11</v>
      </c>
      <c r="BO8" s="56"/>
      <c r="BP8" s="56"/>
      <c r="BQ8" s="56"/>
      <c r="BR8" s="56"/>
      <c r="BS8" s="56"/>
      <c r="BT8" s="56"/>
      <c r="BU8" s="56"/>
      <c r="BV8" s="56"/>
      <c r="BW8" s="56"/>
      <c r="BX8" s="56"/>
      <c r="BY8" s="57"/>
    </row>
    <row r="9" spans="1:78" ht="18.75" customHeight="1" x14ac:dyDescent="0.15">
      <c r="A9" s="2"/>
      <c r="B9" s="40" t="s">
        <v>12</v>
      </c>
      <c r="C9" s="40"/>
      <c r="D9" s="40"/>
      <c r="E9" s="40"/>
      <c r="F9" s="40"/>
      <c r="G9" s="40"/>
      <c r="H9" s="40"/>
      <c r="I9" s="40" t="s">
        <v>13</v>
      </c>
      <c r="J9" s="40"/>
      <c r="K9" s="40"/>
      <c r="L9" s="40"/>
      <c r="M9" s="40"/>
      <c r="N9" s="40"/>
      <c r="O9" s="40"/>
      <c r="P9" s="40" t="s">
        <v>14</v>
      </c>
      <c r="Q9" s="40"/>
      <c r="R9" s="40"/>
      <c r="S9" s="40"/>
      <c r="T9" s="40"/>
      <c r="U9" s="40"/>
      <c r="V9" s="40"/>
      <c r="W9" s="40" t="s">
        <v>15</v>
      </c>
      <c r="X9" s="40"/>
      <c r="Y9" s="40"/>
      <c r="Z9" s="40"/>
      <c r="AA9" s="40"/>
      <c r="AB9" s="40"/>
      <c r="AC9" s="40"/>
      <c r="AD9" s="40" t="s">
        <v>16</v>
      </c>
      <c r="AE9" s="40"/>
      <c r="AF9" s="40"/>
      <c r="AG9" s="40"/>
      <c r="AH9" s="40"/>
      <c r="AI9" s="40"/>
      <c r="AJ9" s="40"/>
      <c r="AK9" s="3"/>
      <c r="AL9" s="40" t="s">
        <v>17</v>
      </c>
      <c r="AM9" s="40"/>
      <c r="AN9" s="40"/>
      <c r="AO9" s="40"/>
      <c r="AP9" s="40"/>
      <c r="AQ9" s="40"/>
      <c r="AR9" s="40"/>
      <c r="AS9" s="40"/>
      <c r="AT9" s="40" t="s">
        <v>18</v>
      </c>
      <c r="AU9" s="40"/>
      <c r="AV9" s="40"/>
      <c r="AW9" s="40"/>
      <c r="AX9" s="40"/>
      <c r="AY9" s="40"/>
      <c r="AZ9" s="40"/>
      <c r="BA9" s="40"/>
      <c r="BB9" s="40" t="s">
        <v>19</v>
      </c>
      <c r="BC9" s="40"/>
      <c r="BD9" s="40"/>
      <c r="BE9" s="40"/>
      <c r="BF9" s="40"/>
      <c r="BG9" s="40"/>
      <c r="BH9" s="40"/>
      <c r="BI9" s="40"/>
      <c r="BJ9" s="3"/>
      <c r="BK9" s="3"/>
      <c r="BL9" s="41" t="s">
        <v>20</v>
      </c>
      <c r="BM9" s="42"/>
      <c r="BN9" s="43" t="s">
        <v>21</v>
      </c>
      <c r="BO9" s="43"/>
      <c r="BP9" s="43"/>
      <c r="BQ9" s="43"/>
      <c r="BR9" s="43"/>
      <c r="BS9" s="43"/>
      <c r="BT9" s="43"/>
      <c r="BU9" s="43"/>
      <c r="BV9" s="43"/>
      <c r="BW9" s="43"/>
      <c r="BX9" s="43"/>
      <c r="BY9" s="44"/>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66.91</v>
      </c>
      <c r="Q10" s="38"/>
      <c r="R10" s="38"/>
      <c r="S10" s="38"/>
      <c r="T10" s="38"/>
      <c r="U10" s="38"/>
      <c r="V10" s="38"/>
      <c r="W10" s="38">
        <f>データ!Q6</f>
        <v>92.08</v>
      </c>
      <c r="X10" s="38"/>
      <c r="Y10" s="38"/>
      <c r="Z10" s="38"/>
      <c r="AA10" s="38"/>
      <c r="AB10" s="38"/>
      <c r="AC10" s="38"/>
      <c r="AD10" s="39">
        <f>データ!R6</f>
        <v>3410</v>
      </c>
      <c r="AE10" s="39"/>
      <c r="AF10" s="39"/>
      <c r="AG10" s="39"/>
      <c r="AH10" s="39"/>
      <c r="AI10" s="39"/>
      <c r="AJ10" s="39"/>
      <c r="AK10" s="2"/>
      <c r="AL10" s="39">
        <f>データ!V6</f>
        <v>5753</v>
      </c>
      <c r="AM10" s="39"/>
      <c r="AN10" s="39"/>
      <c r="AO10" s="39"/>
      <c r="AP10" s="39"/>
      <c r="AQ10" s="39"/>
      <c r="AR10" s="39"/>
      <c r="AS10" s="39"/>
      <c r="AT10" s="38">
        <f>データ!W6</f>
        <v>2.5499999999999998</v>
      </c>
      <c r="AU10" s="38"/>
      <c r="AV10" s="38"/>
      <c r="AW10" s="38"/>
      <c r="AX10" s="38"/>
      <c r="AY10" s="38"/>
      <c r="AZ10" s="38"/>
      <c r="BA10" s="38"/>
      <c r="BB10" s="38">
        <f>データ!X6</f>
        <v>2256.08</v>
      </c>
      <c r="BC10" s="38"/>
      <c r="BD10" s="38"/>
      <c r="BE10" s="38"/>
      <c r="BF10" s="38"/>
      <c r="BG10" s="38"/>
      <c r="BH10" s="38"/>
      <c r="BI10" s="38"/>
      <c r="BJ10" s="2"/>
      <c r="BK10" s="2"/>
      <c r="BL10" s="45" t="s">
        <v>22</v>
      </c>
      <c r="BM10" s="46"/>
      <c r="BN10" s="47" t="s">
        <v>23</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24</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25</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116</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117</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118</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eD11PEtFkvCcupSds0hwhfHv0pY37MBQ3C0AiV0wlDpeMARwL9TNyKO49lDuZ8xqiuByCiOv17KW0PMQB/ALKg==" saltValue="H9jlDfXhGODFkfJLJjZN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6" t="s">
        <v>54</v>
      </c>
      <c r="I3" s="67"/>
      <c r="J3" s="67"/>
      <c r="K3" s="67"/>
      <c r="L3" s="67"/>
      <c r="M3" s="67"/>
      <c r="N3" s="67"/>
      <c r="O3" s="67"/>
      <c r="P3" s="67"/>
      <c r="Q3" s="67"/>
      <c r="R3" s="67"/>
      <c r="S3" s="67"/>
      <c r="T3" s="67"/>
      <c r="U3" s="67"/>
      <c r="V3" s="67"/>
      <c r="W3" s="67"/>
      <c r="X3" s="68"/>
      <c r="Y3" s="72" t="s">
        <v>55</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56</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5" x14ac:dyDescent="0.15">
      <c r="A4" s="14" t="s">
        <v>57</v>
      </c>
      <c r="B4" s="16"/>
      <c r="C4" s="16"/>
      <c r="D4" s="16"/>
      <c r="E4" s="16"/>
      <c r="F4" s="16"/>
      <c r="G4" s="16"/>
      <c r="H4" s="69"/>
      <c r="I4" s="70"/>
      <c r="J4" s="70"/>
      <c r="K4" s="70"/>
      <c r="L4" s="70"/>
      <c r="M4" s="70"/>
      <c r="N4" s="70"/>
      <c r="O4" s="70"/>
      <c r="P4" s="70"/>
      <c r="Q4" s="70"/>
      <c r="R4" s="70"/>
      <c r="S4" s="70"/>
      <c r="T4" s="70"/>
      <c r="U4" s="70"/>
      <c r="V4" s="70"/>
      <c r="W4" s="70"/>
      <c r="X4" s="71"/>
      <c r="Y4" s="65" t="s">
        <v>58</v>
      </c>
      <c r="Z4" s="65"/>
      <c r="AA4" s="65"/>
      <c r="AB4" s="65"/>
      <c r="AC4" s="65"/>
      <c r="AD4" s="65"/>
      <c r="AE4" s="65"/>
      <c r="AF4" s="65"/>
      <c r="AG4" s="65"/>
      <c r="AH4" s="65"/>
      <c r="AI4" s="65"/>
      <c r="AJ4" s="65" t="s">
        <v>59</v>
      </c>
      <c r="AK4" s="65"/>
      <c r="AL4" s="65"/>
      <c r="AM4" s="65"/>
      <c r="AN4" s="65"/>
      <c r="AO4" s="65"/>
      <c r="AP4" s="65"/>
      <c r="AQ4" s="65"/>
      <c r="AR4" s="65"/>
      <c r="AS4" s="65"/>
      <c r="AT4" s="65"/>
      <c r="AU4" s="65" t="s">
        <v>60</v>
      </c>
      <c r="AV4" s="65"/>
      <c r="AW4" s="65"/>
      <c r="AX4" s="65"/>
      <c r="AY4" s="65"/>
      <c r="AZ4" s="65"/>
      <c r="BA4" s="65"/>
      <c r="BB4" s="65"/>
      <c r="BC4" s="65"/>
      <c r="BD4" s="65"/>
      <c r="BE4" s="65"/>
      <c r="BF4" s="65" t="s">
        <v>61</v>
      </c>
      <c r="BG4" s="65"/>
      <c r="BH4" s="65"/>
      <c r="BI4" s="65"/>
      <c r="BJ4" s="65"/>
      <c r="BK4" s="65"/>
      <c r="BL4" s="65"/>
      <c r="BM4" s="65"/>
      <c r="BN4" s="65"/>
      <c r="BO4" s="65"/>
      <c r="BP4" s="65"/>
      <c r="BQ4" s="65" t="s">
        <v>62</v>
      </c>
      <c r="BR4" s="65"/>
      <c r="BS4" s="65"/>
      <c r="BT4" s="65"/>
      <c r="BU4" s="65"/>
      <c r="BV4" s="65"/>
      <c r="BW4" s="65"/>
      <c r="BX4" s="65"/>
      <c r="BY4" s="65"/>
      <c r="BZ4" s="65"/>
      <c r="CA4" s="65"/>
      <c r="CB4" s="65" t="s">
        <v>63</v>
      </c>
      <c r="CC4" s="65"/>
      <c r="CD4" s="65"/>
      <c r="CE4" s="65"/>
      <c r="CF4" s="65"/>
      <c r="CG4" s="65"/>
      <c r="CH4" s="65"/>
      <c r="CI4" s="65"/>
      <c r="CJ4" s="65"/>
      <c r="CK4" s="65"/>
      <c r="CL4" s="65"/>
      <c r="CM4" s="65" t="s">
        <v>64</v>
      </c>
      <c r="CN4" s="65"/>
      <c r="CO4" s="65"/>
      <c r="CP4" s="65"/>
      <c r="CQ4" s="65"/>
      <c r="CR4" s="65"/>
      <c r="CS4" s="65"/>
      <c r="CT4" s="65"/>
      <c r="CU4" s="65"/>
      <c r="CV4" s="65"/>
      <c r="CW4" s="65"/>
      <c r="CX4" s="65" t="s">
        <v>65</v>
      </c>
      <c r="CY4" s="65"/>
      <c r="CZ4" s="65"/>
      <c r="DA4" s="65"/>
      <c r="DB4" s="65"/>
      <c r="DC4" s="65"/>
      <c r="DD4" s="65"/>
      <c r="DE4" s="65"/>
      <c r="DF4" s="65"/>
      <c r="DG4" s="65"/>
      <c r="DH4" s="65"/>
      <c r="DI4" s="65" t="s">
        <v>66</v>
      </c>
      <c r="DJ4" s="65"/>
      <c r="DK4" s="65"/>
      <c r="DL4" s="65"/>
      <c r="DM4" s="65"/>
      <c r="DN4" s="65"/>
      <c r="DO4" s="65"/>
      <c r="DP4" s="65"/>
      <c r="DQ4" s="65"/>
      <c r="DR4" s="65"/>
      <c r="DS4" s="65"/>
      <c r="DT4" s="65" t="s">
        <v>67</v>
      </c>
      <c r="DU4" s="65"/>
      <c r="DV4" s="65"/>
      <c r="DW4" s="65"/>
      <c r="DX4" s="65"/>
      <c r="DY4" s="65"/>
      <c r="DZ4" s="65"/>
      <c r="EA4" s="65"/>
      <c r="EB4" s="65"/>
      <c r="EC4" s="65"/>
      <c r="ED4" s="65"/>
      <c r="EE4" s="65" t="s">
        <v>68</v>
      </c>
      <c r="EF4" s="65"/>
      <c r="EG4" s="65"/>
      <c r="EH4" s="65"/>
      <c r="EI4" s="65"/>
      <c r="EJ4" s="65"/>
      <c r="EK4" s="65"/>
      <c r="EL4" s="65"/>
      <c r="EM4" s="65"/>
      <c r="EN4" s="65"/>
      <c r="EO4" s="65"/>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154822</v>
      </c>
      <c r="D6" s="19">
        <f t="shared" si="3"/>
        <v>47</v>
      </c>
      <c r="E6" s="19">
        <f t="shared" si="3"/>
        <v>17</v>
      </c>
      <c r="F6" s="19">
        <f t="shared" si="3"/>
        <v>4</v>
      </c>
      <c r="G6" s="19">
        <f t="shared" si="3"/>
        <v>0</v>
      </c>
      <c r="H6" s="19" t="str">
        <f t="shared" si="3"/>
        <v>新潟県　津南町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66.91</v>
      </c>
      <c r="Q6" s="20">
        <f t="shared" si="3"/>
        <v>92.08</v>
      </c>
      <c r="R6" s="20">
        <f t="shared" si="3"/>
        <v>3410</v>
      </c>
      <c r="S6" s="20">
        <f t="shared" si="3"/>
        <v>8672</v>
      </c>
      <c r="T6" s="20">
        <f t="shared" si="3"/>
        <v>170.21</v>
      </c>
      <c r="U6" s="20">
        <f t="shared" si="3"/>
        <v>50.95</v>
      </c>
      <c r="V6" s="20">
        <f t="shared" si="3"/>
        <v>5753</v>
      </c>
      <c r="W6" s="20">
        <f t="shared" si="3"/>
        <v>2.5499999999999998</v>
      </c>
      <c r="X6" s="20">
        <f t="shared" si="3"/>
        <v>2256.08</v>
      </c>
      <c r="Y6" s="21">
        <f>IF(Y7="",NA(),Y7)</f>
        <v>89.72</v>
      </c>
      <c r="Z6" s="21">
        <f t="shared" ref="Z6:AH6" si="4">IF(Z7="",NA(),Z7)</f>
        <v>90.25</v>
      </c>
      <c r="AA6" s="21">
        <f t="shared" si="4"/>
        <v>90.12</v>
      </c>
      <c r="AB6" s="21">
        <f t="shared" si="4"/>
        <v>89.67</v>
      </c>
      <c r="AC6" s="21">
        <f t="shared" si="4"/>
        <v>88.14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697.92</v>
      </c>
      <c r="BG6" s="21">
        <f t="shared" ref="BG6:BO6" si="7">IF(BG7="",NA(),BG7)</f>
        <v>503.23</v>
      </c>
      <c r="BH6" s="21">
        <f t="shared" si="7"/>
        <v>594.21</v>
      </c>
      <c r="BI6" s="21">
        <f t="shared" si="7"/>
        <v>608.28</v>
      </c>
      <c r="BJ6" s="21">
        <f t="shared" si="7"/>
        <v>436.74</v>
      </c>
      <c r="BK6" s="21">
        <f t="shared" si="7"/>
        <v>1206.79</v>
      </c>
      <c r="BL6" s="21">
        <f t="shared" si="7"/>
        <v>1258.43</v>
      </c>
      <c r="BM6" s="21">
        <f t="shared" si="7"/>
        <v>1163.75</v>
      </c>
      <c r="BN6" s="21">
        <f t="shared" si="7"/>
        <v>1195.47</v>
      </c>
      <c r="BO6" s="21">
        <f t="shared" si="7"/>
        <v>1168.69</v>
      </c>
      <c r="BP6" s="20" t="str">
        <f>IF(BP7="","",IF(BP7="-","【-】","【"&amp;SUBSTITUTE(TEXT(BP7,"#,##0.00"),"-","△")&amp;"】"))</f>
        <v>【1,156.82】</v>
      </c>
      <c r="BQ6" s="21">
        <f>IF(BQ7="",NA(),BQ7)</f>
        <v>72.47</v>
      </c>
      <c r="BR6" s="21">
        <f t="shared" ref="BR6:BZ6" si="8">IF(BR7="",NA(),BR7)</f>
        <v>73.3</v>
      </c>
      <c r="BS6" s="21">
        <f t="shared" si="8"/>
        <v>73.849999999999994</v>
      </c>
      <c r="BT6" s="21">
        <f t="shared" si="8"/>
        <v>68.599999999999994</v>
      </c>
      <c r="BU6" s="21">
        <f t="shared" si="8"/>
        <v>67.78</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259.45999999999998</v>
      </c>
      <c r="CC6" s="21">
        <f t="shared" ref="CC6:CK6" si="9">IF(CC7="",NA(),CC7)</f>
        <v>258.56</v>
      </c>
      <c r="CD6" s="21">
        <f t="shared" si="9"/>
        <v>257.55</v>
      </c>
      <c r="CE6" s="21">
        <f t="shared" si="9"/>
        <v>279.55</v>
      </c>
      <c r="CF6" s="21">
        <f t="shared" si="9"/>
        <v>245.57</v>
      </c>
      <c r="CG6" s="21">
        <f t="shared" si="9"/>
        <v>228.47</v>
      </c>
      <c r="CH6" s="21">
        <f t="shared" si="9"/>
        <v>224.88</v>
      </c>
      <c r="CI6" s="21">
        <f t="shared" si="9"/>
        <v>228.64</v>
      </c>
      <c r="CJ6" s="21">
        <f t="shared" si="9"/>
        <v>239.46</v>
      </c>
      <c r="CK6" s="21">
        <f t="shared" si="9"/>
        <v>233.15</v>
      </c>
      <c r="CL6" s="20" t="str">
        <f>IF(CL7="","",IF(CL7="-","【-】","【"&amp;SUBSTITUTE(TEXT(CL7,"#,##0.00"),"-","△")&amp;"】"))</f>
        <v>【215.73】</v>
      </c>
      <c r="CM6" s="21">
        <f>IF(CM7="",NA(),CM7)</f>
        <v>46.8</v>
      </c>
      <c r="CN6" s="21">
        <f t="shared" ref="CN6:CV6" si="10">IF(CN7="",NA(),CN7)</f>
        <v>45.87</v>
      </c>
      <c r="CO6" s="21">
        <f t="shared" si="10"/>
        <v>36.049999999999997</v>
      </c>
      <c r="CP6" s="21">
        <f t="shared" si="10"/>
        <v>37.19</v>
      </c>
      <c r="CQ6" s="21">
        <f t="shared" si="10"/>
        <v>35.950000000000003</v>
      </c>
      <c r="CR6" s="21">
        <f t="shared" si="10"/>
        <v>42.47</v>
      </c>
      <c r="CS6" s="21">
        <f t="shared" si="10"/>
        <v>42.4</v>
      </c>
      <c r="CT6" s="21">
        <f t="shared" si="10"/>
        <v>42.28</v>
      </c>
      <c r="CU6" s="21">
        <f t="shared" si="10"/>
        <v>41.06</v>
      </c>
      <c r="CV6" s="21">
        <f t="shared" si="10"/>
        <v>42.09</v>
      </c>
      <c r="CW6" s="20" t="str">
        <f>IF(CW7="","",IF(CW7="-","【-】","【"&amp;SUBSTITUTE(TEXT(CW7,"#,##0.00"),"-","△")&amp;"】"))</f>
        <v>【43.28】</v>
      </c>
      <c r="CX6" s="21">
        <f>IF(CX7="",NA(),CX7)</f>
        <v>79.87</v>
      </c>
      <c r="CY6" s="21">
        <f t="shared" ref="CY6:DG6" si="11">IF(CY7="",NA(),CY7)</f>
        <v>80.05</v>
      </c>
      <c r="CZ6" s="21">
        <f t="shared" si="11"/>
        <v>80.95</v>
      </c>
      <c r="DA6" s="21">
        <f t="shared" si="11"/>
        <v>81.180000000000007</v>
      </c>
      <c r="DB6" s="21">
        <f t="shared" si="11"/>
        <v>83.66</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1">
        <f t="shared" si="14"/>
        <v>0.59</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154822</v>
      </c>
      <c r="D7" s="23">
        <v>47</v>
      </c>
      <c r="E7" s="23">
        <v>17</v>
      </c>
      <c r="F7" s="23">
        <v>4</v>
      </c>
      <c r="G7" s="23">
        <v>0</v>
      </c>
      <c r="H7" s="23" t="s">
        <v>98</v>
      </c>
      <c r="I7" s="23" t="s">
        <v>99</v>
      </c>
      <c r="J7" s="23" t="s">
        <v>100</v>
      </c>
      <c r="K7" s="23" t="s">
        <v>101</v>
      </c>
      <c r="L7" s="23" t="s">
        <v>102</v>
      </c>
      <c r="M7" s="23" t="s">
        <v>103</v>
      </c>
      <c r="N7" s="24" t="s">
        <v>104</v>
      </c>
      <c r="O7" s="24" t="s">
        <v>105</v>
      </c>
      <c r="P7" s="24">
        <v>66.91</v>
      </c>
      <c r="Q7" s="24">
        <v>92.08</v>
      </c>
      <c r="R7" s="24">
        <v>3410</v>
      </c>
      <c r="S7" s="24">
        <v>8672</v>
      </c>
      <c r="T7" s="24">
        <v>170.21</v>
      </c>
      <c r="U7" s="24">
        <v>50.95</v>
      </c>
      <c r="V7" s="24">
        <v>5753</v>
      </c>
      <c r="W7" s="24">
        <v>2.5499999999999998</v>
      </c>
      <c r="X7" s="24">
        <v>2256.08</v>
      </c>
      <c r="Y7" s="24">
        <v>89.72</v>
      </c>
      <c r="Z7" s="24">
        <v>90.25</v>
      </c>
      <c r="AA7" s="24">
        <v>90.12</v>
      </c>
      <c r="AB7" s="24">
        <v>89.67</v>
      </c>
      <c r="AC7" s="24">
        <v>88.14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697.92</v>
      </c>
      <c r="BG7" s="24">
        <v>503.23</v>
      </c>
      <c r="BH7" s="24">
        <v>594.21</v>
      </c>
      <c r="BI7" s="24">
        <v>608.28</v>
      </c>
      <c r="BJ7" s="24">
        <v>436.74</v>
      </c>
      <c r="BK7" s="24">
        <v>1206.79</v>
      </c>
      <c r="BL7" s="24">
        <v>1258.43</v>
      </c>
      <c r="BM7" s="24">
        <v>1163.75</v>
      </c>
      <c r="BN7" s="24">
        <v>1195.47</v>
      </c>
      <c r="BO7" s="24">
        <v>1168.69</v>
      </c>
      <c r="BP7" s="24">
        <v>1156.82</v>
      </c>
      <c r="BQ7" s="24">
        <v>72.47</v>
      </c>
      <c r="BR7" s="24">
        <v>73.3</v>
      </c>
      <c r="BS7" s="24">
        <v>73.849999999999994</v>
      </c>
      <c r="BT7" s="24">
        <v>68.599999999999994</v>
      </c>
      <c r="BU7" s="24">
        <v>67.78</v>
      </c>
      <c r="BV7" s="24">
        <v>71.84</v>
      </c>
      <c r="BW7" s="24">
        <v>73.36</v>
      </c>
      <c r="BX7" s="24">
        <v>72.599999999999994</v>
      </c>
      <c r="BY7" s="24">
        <v>69.430000000000007</v>
      </c>
      <c r="BZ7" s="24">
        <v>70.709999999999994</v>
      </c>
      <c r="CA7" s="24">
        <v>75.33</v>
      </c>
      <c r="CB7" s="24">
        <v>259.45999999999998</v>
      </c>
      <c r="CC7" s="24">
        <v>258.56</v>
      </c>
      <c r="CD7" s="24">
        <v>257.55</v>
      </c>
      <c r="CE7" s="24">
        <v>279.55</v>
      </c>
      <c r="CF7" s="24">
        <v>245.57</v>
      </c>
      <c r="CG7" s="24">
        <v>228.47</v>
      </c>
      <c r="CH7" s="24">
        <v>224.88</v>
      </c>
      <c r="CI7" s="24">
        <v>228.64</v>
      </c>
      <c r="CJ7" s="24">
        <v>239.46</v>
      </c>
      <c r="CK7" s="24">
        <v>233.15</v>
      </c>
      <c r="CL7" s="24">
        <v>215.73</v>
      </c>
      <c r="CM7" s="24">
        <v>46.8</v>
      </c>
      <c r="CN7" s="24">
        <v>45.87</v>
      </c>
      <c r="CO7" s="24">
        <v>36.049999999999997</v>
      </c>
      <c r="CP7" s="24">
        <v>37.19</v>
      </c>
      <c r="CQ7" s="24">
        <v>35.950000000000003</v>
      </c>
      <c r="CR7" s="24">
        <v>42.47</v>
      </c>
      <c r="CS7" s="24">
        <v>42.4</v>
      </c>
      <c r="CT7" s="24">
        <v>42.28</v>
      </c>
      <c r="CU7" s="24">
        <v>41.06</v>
      </c>
      <c r="CV7" s="24">
        <v>42.09</v>
      </c>
      <c r="CW7" s="24">
        <v>43.28</v>
      </c>
      <c r="CX7" s="24">
        <v>79.87</v>
      </c>
      <c r="CY7" s="24">
        <v>80.05</v>
      </c>
      <c r="CZ7" s="24">
        <v>80.95</v>
      </c>
      <c r="DA7" s="24">
        <v>81.180000000000007</v>
      </c>
      <c r="DB7" s="24">
        <v>83.66</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0.59</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コメント</cp:lastModifiedBy>
  <cp:lastPrinted>2025-02-07T06:25:46Z</cp:lastPrinted>
  <dcterms:modified xsi:type="dcterms:W3CDTF">2025-02-07T06:44:26Z</dcterms:modified>
</cp:coreProperties>
</file>