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tsv01\行政データ\10_建設課\04_上下水道班\010000_簡易水道事業\010600_調査・照会事務\010602_新潟県総務管理部市町村課\R05\公営企業に係る経営比較分析比較表の分析等について\提出\"/>
    </mc:Choice>
  </mc:AlternateContent>
  <xr:revisionPtr revIDLastSave="0" documentId="13_ncr:1_{F26D90D8-D264-4BEA-A5C5-AA35EF7DEFB6}" xr6:coauthVersionLast="37" xr6:coauthVersionMax="37" xr10:uidLastSave="{00000000-0000-0000-0000-000000000000}"/>
  <workbookProtection workbookAlgorithmName="SHA-512" workbookHashValue="yl3yL6HRr1c9+WAsAqqsJPXlOPU3AD3/JgBaXYXU1eHVEfmhpxq9cgduV2/BU8GDEdsMbGf+75EMRKkd9ooS+g==" workbookSaltValue="0qwYgXpzELmPBMCC1//eWg=="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<sst xmlns="http://schemas.openxmlformats.org/spreadsheetml/2006/main" count="233" uniqueCount="116">
  <si>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</si>
  <si>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</si>
  <si>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</si>
  <si>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</si>
  <si>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</si>
  <si>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</si>
  <si>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</si>
  <si>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</si>
  <si>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</si>
  <si>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</si>
  <si>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</si>
  <si>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</si>
  <si>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</si>
  <si>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</si>
  <si>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</si>
  <si>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</si>
  <si>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</si>
  <si>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</si>
  <si>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</si>
  <si>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</si>
  <si>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</si>
  <si>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</si>
  <si>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</si>
  <si>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</si>
  <si>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</si>
  <si>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</si>
  <si>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</si>
  <si>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</si>
  <si>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</si>
  <si>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</si>
  <si>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</si>
  <si>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</si>
  <si>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</si>
  <si>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</si>
  <si>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</si>
  <si>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</si>
  <si>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</si>
  <si>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</si>
  <si>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</si>
  <si>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</si>
  <si>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</si>
  <si>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</si>
  <si>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</si>
  <si>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</si>
  <si>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</si>
  <si>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</si>
  <si>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</si>
  <si>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</si>
  <si>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</si>
  <si>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</si>
  <si>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</si>
  <si>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</si>
  <si>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</si>
  <si>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</si>
  <si>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</si>
  <si>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</si>
  <si>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</si>
  <si>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</si>
  <si>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</si>
  <si>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</si>
  <si>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</si>
  <si>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</si>
  <si>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</si>
  <si>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</si>
  <si>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</si>
  <si>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</si>
  <si>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</si>
  <si>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</si>
  <si>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</si>
  <si>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</si>
  <si>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</si>
  <si>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</si>
  <si>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</si>
  <si>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</si>
  <si>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</si>
  <si>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</si>
  <si>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</si>
  <si>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</si>
  <si>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</si>
  <si>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</si>
  <si>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</si>
  <si>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</si>
  <si>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</si>
  <si>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</si>
  <si>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</si>
  <si>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</si>
  <si>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</si>
  <si>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</si>
  <si>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</si>
  <si>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</si>
  <si>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</si>
  <si>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</si>
  <si>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</si>
  <si>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</si>
  <si>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</si>
  <si>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</si>
  <si>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</si>
  <si>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</si>
  <si>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</si>
  <si>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</si>
  <si>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</si>
  <si>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</si>
  <si>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</si>
  <si>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</si>
  <si>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</si>
  <si>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</si>
  <si>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</si>
  <si>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</si>
  <si>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</si>
  <si>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</si>
  <si>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</si>
  <si>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</si>
  <si>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</si>
  <si>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5年度の管路更新率については類似団体と比較しても0.01%と低調に留まっており、更新が進んでいない現状がある。公営企業会計に移行し固定資産台帳の整備が進んだことから、償却済みの管渠施設については更新及び除却を進め、耐震化、長寿命化を主軸としたアセットマネジメントを推進していくものとする。</t>
    <rPh sb="0" eb="2">
      <t>レイワ</t>
    </rPh>
    <rPh sb="3" eb="5">
      <t>ネンド</t>
    </rPh>
    <rPh sb="6" eb="8">
      <t>カンロ</t>
    </rPh>
    <rPh sb="8" eb="11">
      <t>コウシンリツ</t>
    </rPh>
    <rPh sb="16" eb="20">
      <t>ルイジダンタイ</t>
    </rPh>
    <rPh sb="21" eb="23">
      <t>ヒカク</t>
    </rPh>
    <rPh sb="32" eb="34">
      <t>テイチョウ</t>
    </rPh>
    <rPh sb="35" eb="36">
      <t>トド</t>
    </rPh>
    <rPh sb="42" eb="44">
      <t>コウシン</t>
    </rPh>
    <rPh sb="57" eb="63">
      <t>コウエイキギョウカイケイ</t>
    </rPh>
    <rPh sb="64" eb="66">
      <t>イコウ</t>
    </rPh>
    <rPh sb="67" eb="73">
      <t>コテイシサンダイチョウ</t>
    </rPh>
    <rPh sb="74" eb="76">
      <t>セイビ</t>
    </rPh>
    <rPh sb="77" eb="78">
      <t>スス</t>
    </rPh>
    <rPh sb="85" eb="88">
      <t>ショウキャクズ</t>
    </rPh>
    <rPh sb="90" eb="92">
      <t>カンキョ</t>
    </rPh>
    <rPh sb="92" eb="94">
      <t>シセツ</t>
    </rPh>
    <rPh sb="99" eb="102">
      <t>コウシンオヨ</t>
    </rPh>
    <rPh sb="103" eb="105">
      <t>ジョキャク</t>
    </rPh>
    <rPh sb="106" eb="107">
      <t>スス</t>
    </rPh>
    <rPh sb="109" eb="112">
      <t>タイシンカ</t>
    </rPh>
    <rPh sb="113" eb="116">
      <t>チョウジュミョウ</t>
    </rPh>
    <rPh sb="116" eb="117">
      <t>カ</t>
    </rPh>
    <rPh sb="118" eb="120">
      <t>シュジク</t>
    </rPh>
    <rPh sb="134" eb="136">
      <t>スイシン</t>
    </rPh>
    <phoneticPr fontId="4"/>
  </si>
  <si>
    <t>令和5年度末の打切り決算に伴い、令和6年度からは公営企業会計として減価償却費及び資本的収支を含む予算編成を行うこととなった。
使用料収入は人口減に伴い減少傾向であり、修繕費の増大や施設の老朽化など、経営状況は厳しさを増している。一般会計からの繰入金についても、引き続きの協議が必要である。
一方で複式簿記の導入により財務状況の適切なチェックが可能となったため、今後の事業運営について長期的な見通しを持ち、安定的な経営を目指すこととする。</t>
    <rPh sb="0" eb="2">
      <t>レイワ</t>
    </rPh>
    <rPh sb="3" eb="6">
      <t>ネンドマツ</t>
    </rPh>
    <rPh sb="7" eb="9">
      <t>ウチキ</t>
    </rPh>
    <rPh sb="10" eb="12">
      <t>ケッサン</t>
    </rPh>
    <rPh sb="13" eb="14">
      <t>トモナ</t>
    </rPh>
    <rPh sb="16" eb="18">
      <t>レイワ</t>
    </rPh>
    <rPh sb="19" eb="21">
      <t>ネンド</t>
    </rPh>
    <rPh sb="24" eb="30">
      <t>コウエイキギョウカイケイ</t>
    </rPh>
    <rPh sb="33" eb="38">
      <t>ゲンカショウキャクヒ</t>
    </rPh>
    <rPh sb="38" eb="39">
      <t>オヨ</t>
    </rPh>
    <rPh sb="40" eb="45">
      <t>シホンテキシュウシ</t>
    </rPh>
    <rPh sb="46" eb="47">
      <t>フク</t>
    </rPh>
    <rPh sb="48" eb="52">
      <t>ヨサンヘンセイ</t>
    </rPh>
    <rPh sb="53" eb="54">
      <t>オコナ</t>
    </rPh>
    <rPh sb="63" eb="68">
      <t>シヨウリョウシュウニュウ</t>
    </rPh>
    <rPh sb="69" eb="72">
      <t>ジンコウゲン</t>
    </rPh>
    <rPh sb="73" eb="74">
      <t>トモナ</t>
    </rPh>
    <rPh sb="75" eb="79">
      <t>ゲンショウケイコウ</t>
    </rPh>
    <rPh sb="83" eb="86">
      <t>シュウゼンヒ</t>
    </rPh>
    <rPh sb="87" eb="89">
      <t>ゾウダイ</t>
    </rPh>
    <rPh sb="90" eb="92">
      <t>シセツ</t>
    </rPh>
    <rPh sb="93" eb="96">
      <t>ロウキュウカ</t>
    </rPh>
    <rPh sb="99" eb="103">
      <t>ケイエイジョウキョウ</t>
    </rPh>
    <rPh sb="104" eb="105">
      <t>キビ</t>
    </rPh>
    <rPh sb="108" eb="109">
      <t>マ</t>
    </rPh>
    <rPh sb="145" eb="147">
      <t>イッポウ</t>
    </rPh>
    <rPh sb="148" eb="152">
      <t>フクシキボキ</t>
    </rPh>
    <rPh sb="153" eb="155">
      <t>ドウニュウ</t>
    </rPh>
    <rPh sb="158" eb="162">
      <t>ザイムジョウキョウ</t>
    </rPh>
    <rPh sb="163" eb="165">
      <t>テキセツ</t>
    </rPh>
    <rPh sb="171" eb="173">
      <t>カノウ</t>
    </rPh>
    <rPh sb="180" eb="182">
      <t>コンゴ</t>
    </rPh>
    <rPh sb="191" eb="194">
      <t>チョウキテキ</t>
    </rPh>
    <rPh sb="195" eb="197">
      <t>ミトオ</t>
    </rPh>
    <rPh sb="199" eb="200">
      <t>モ</t>
    </rPh>
    <rPh sb="202" eb="205">
      <t>アンテイテキ</t>
    </rPh>
    <rPh sb="206" eb="208">
      <t>ケイエイ</t>
    </rPh>
    <rPh sb="209" eb="211">
      <t>メザ</t>
    </rPh>
    <phoneticPr fontId="4"/>
  </si>
  <si>
    <t>公営企業会計への移行に伴い、令和5年度末をもって打切り決算を実施した。令和6年3月分の収納が年度をまたいだ影響で、使用料収入が減少している。そのため、令和4年度以前との単純比較が困難となっているものの、概ね大きな差異は見られなかった。
使用料収入は人口減少、節水志向に伴い減少傾向が続いており、それに加えて施設の老朽化に伴い修繕料が増大している。
公営企業会計移行後は減価償却費を含んだフルコストでの会計処理が可能となり、給水原価に基づいた使用料の算定を検討する必要がある。バランスシートによる財政状況のチェックを行い、有利子負債比率に留意しながら営業収支の黒字化を目指す。
ならびに各種指標について類似団体と比較し、経営の健全化を目指すとともに、水道事業中長期計画、経営戦略の改定により長期的な収支の見通しを立て、経営の持続性を強化していく。</t>
    <rPh sb="0" eb="6">
      <t>コウエイキギョウカイケイ</t>
    </rPh>
    <rPh sb="8" eb="10">
      <t>イコウ</t>
    </rPh>
    <rPh sb="11" eb="12">
      <t>トモナ</t>
    </rPh>
    <rPh sb="14" eb="16">
      <t>レイワ</t>
    </rPh>
    <rPh sb="17" eb="19">
      <t>ネンド</t>
    </rPh>
    <rPh sb="19" eb="20">
      <t>マツ</t>
    </rPh>
    <rPh sb="24" eb="26">
      <t>ウチキ</t>
    </rPh>
    <rPh sb="27" eb="29">
      <t>ケッサン</t>
    </rPh>
    <rPh sb="30" eb="32">
      <t>ジッシ</t>
    </rPh>
    <rPh sb="35" eb="37">
      <t>レイワ</t>
    </rPh>
    <rPh sb="38" eb="39">
      <t>ネン</t>
    </rPh>
    <rPh sb="40" eb="42">
      <t>ガツブン</t>
    </rPh>
    <rPh sb="43" eb="45">
      <t>シュウノウ</t>
    </rPh>
    <rPh sb="46" eb="48">
      <t>ネンド</t>
    </rPh>
    <rPh sb="53" eb="55">
      <t>エイキョウ</t>
    </rPh>
    <rPh sb="63" eb="65">
      <t>ゲンショウ</t>
    </rPh>
    <rPh sb="75" eb="77">
      <t>レイワ</t>
    </rPh>
    <rPh sb="78" eb="82">
      <t>ネンドイゼン</t>
    </rPh>
    <rPh sb="84" eb="88">
      <t>タンジュンヒカク</t>
    </rPh>
    <rPh sb="89" eb="91">
      <t>コンナン</t>
    </rPh>
    <rPh sb="101" eb="102">
      <t>オオム</t>
    </rPh>
    <rPh sb="103" eb="104">
      <t>オオ</t>
    </rPh>
    <rPh sb="106" eb="108">
      <t>サイ</t>
    </rPh>
    <rPh sb="109" eb="110">
      <t>ミ</t>
    </rPh>
    <rPh sb="118" eb="123">
      <t>シヨウリョウシュウニュウ</t>
    </rPh>
    <rPh sb="124" eb="128">
      <t>ジンコウゲンショウ</t>
    </rPh>
    <rPh sb="129" eb="133">
      <t>セッスイシコウ</t>
    </rPh>
    <rPh sb="134" eb="135">
      <t>トモナ</t>
    </rPh>
    <rPh sb="136" eb="140">
      <t>ゲンショウケイコウ</t>
    </rPh>
    <rPh sb="141" eb="142">
      <t>ツヅ</t>
    </rPh>
    <rPh sb="150" eb="151">
      <t>クワ</t>
    </rPh>
    <rPh sb="153" eb="155">
      <t>シセツ</t>
    </rPh>
    <rPh sb="156" eb="159">
      <t>ロウキュウカ</t>
    </rPh>
    <rPh sb="174" eb="180">
      <t>コウエイキギョウカイケイ</t>
    </rPh>
    <rPh sb="180" eb="183">
      <t>イコウゴ</t>
    </rPh>
    <rPh sb="184" eb="189">
      <t>ゲンカショウキャクヒ</t>
    </rPh>
    <rPh sb="190" eb="191">
      <t>フク</t>
    </rPh>
    <rPh sb="200" eb="204">
      <t>カイケイショリ</t>
    </rPh>
    <rPh sb="205" eb="207">
      <t>カノウ</t>
    </rPh>
    <rPh sb="211" eb="215">
      <t>キュウスイゲンカ</t>
    </rPh>
    <rPh sb="216" eb="217">
      <t>モト</t>
    </rPh>
    <rPh sb="220" eb="223">
      <t>シヨウリョウ</t>
    </rPh>
    <rPh sb="224" eb="226">
      <t>サンテイ</t>
    </rPh>
    <rPh sb="227" eb="229">
      <t>ケントウ</t>
    </rPh>
    <rPh sb="231" eb="233">
      <t>ヒツヨウ</t>
    </rPh>
    <rPh sb="247" eb="251">
      <t>ザイセイジョウキョウ</t>
    </rPh>
    <rPh sb="257" eb="258">
      <t>オコナ</t>
    </rPh>
    <rPh sb="260" eb="265">
      <t>ユウリシフサイ</t>
    </rPh>
    <rPh sb="265" eb="267">
      <t>ヒリツ</t>
    </rPh>
    <rPh sb="268" eb="270">
      <t>リュウイ</t>
    </rPh>
    <rPh sb="274" eb="278">
      <t>エイギョウシュウシ</t>
    </rPh>
    <rPh sb="279" eb="282">
      <t>クロジカ</t>
    </rPh>
    <rPh sb="283" eb="285">
      <t>メザ</t>
    </rPh>
    <rPh sb="292" eb="294">
      <t>カクシュ</t>
    </rPh>
    <rPh sb="294" eb="296">
      <t>シヒョウ</t>
    </rPh>
    <rPh sb="300" eb="304">
      <t>ルイジダンタイ</t>
    </rPh>
    <rPh sb="305" eb="307">
      <t>ヒカク</t>
    </rPh>
    <rPh sb="309" eb="311">
      <t>ケイエイ</t>
    </rPh>
    <rPh sb="312" eb="315">
      <t>ケンゼンカ</t>
    </rPh>
    <rPh sb="316" eb="318">
      <t>メザ</t>
    </rPh>
    <rPh sb="324" eb="328">
      <t>スイドウジギョウ</t>
    </rPh>
    <rPh sb="328" eb="333">
      <t>チュウチョウキケイカク</t>
    </rPh>
    <rPh sb="334" eb="338">
      <t>ケイエイセンリャク</t>
    </rPh>
    <rPh sb="339" eb="341">
      <t>カイテイ</t>
    </rPh>
    <rPh sb="344" eb="347">
      <t>チョウキテキ</t>
    </rPh>
    <rPh sb="358" eb="360">
      <t>ケイエイ</t>
    </rPh>
    <rPh sb="361" eb="364">
      <t>ジゾクセイ</t>
    </rPh>
    <rPh sb="365" eb="367">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</si>
</sst>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0.01</c:v>
                </c:pt>
                <c:pt idx="1">
                  <c:v>0.72</c:v>
                </c:pt>
                <c:pt idx="2">
                  <c:v>0.02</c:v>
                </c:pt>
                <c:pt idx="3">
                  <c:v>0.14000000000000001</c:v>
                </c:pt>
                <c:pt idx="4">
                  <c:v>0.01</c:v>
                </c:pt>
              </c:numCache>
            </c:numRef>
          </c:val>
          <c:extLst>
            <c:ext xmlns:c16="http://schemas.microsoft.com/office/drawing/2014/chart" uri="{C3380CC4-5D6E-409C-BE32-E72D297353CC}">
              <c16:uniqueId val="{00000000-FFCE-4984-BF70-12C181631B1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FFCE-4984-BF70-12C181631B1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102.2</c:v>
                </c:pt>
                <c:pt idx="1">
                  <c:v>102.69</c:v>
                </c:pt>
                <c:pt idx="2">
                  <c:v>90.11</c:v>
                </c:pt>
                <c:pt idx="3">
                  <c:v>89.79</c:v>
                </c:pt>
                <c:pt idx="4">
                  <c:v>73.48</c:v>
                </c:pt>
              </c:numCache>
            </c:numRef>
          </c:val>
          <c:extLst>
            <c:ext xmlns:c16="http://schemas.microsoft.com/office/drawing/2014/chart" uri="{C3380CC4-5D6E-409C-BE32-E72D297353CC}">
              <c16:uniqueId val="{00000000-9D84-4434-A1B9-B99A07F8C6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9D84-4434-A1B9-B99A07F8C6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E-4093-9A5B-7C2238ECCD3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E-4093-9A5B-7C2238ECCD3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7-45CE-9A8B-971125C4FD3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7-45CE-9A8B-971125C4FD3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F-4430-BEE4-7C34D703A6E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F-4430-BEE4-7C34D703A6E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F-4D47-A1AB-64F04E4D9B0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F-4D47-A1AB-64F04E4D9B0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554.84</c:v>
                </c:pt>
                <c:pt idx="1">
                  <c:v>510.96</c:v>
                </c:pt>
                <c:pt idx="2">
                  <c:v>500.81</c:v>
                </c:pt>
                <c:pt idx="3">
                  <c:v>498.54</c:v>
                </c:pt>
                <c:pt idx="4">
                  <c:v>569.63</c:v>
                </c:pt>
              </c:numCache>
            </c:numRef>
          </c:val>
          <c:extLst>
            <c:ext xmlns:c16="http://schemas.microsoft.com/office/drawing/2014/chart" uri="{C3380CC4-5D6E-409C-BE32-E72D297353CC}">
              <c16:uniqueId val="{00000000-1A67-4E01-BED1-A86ECC57327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1A67-4E01-BED1-A86ECC57327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94.23</c:v>
                </c:pt>
                <c:pt idx="1">
                  <c:v>95.46</c:v>
                </c:pt>
                <c:pt idx="2">
                  <c:v>83.56</c:v>
                </c:pt>
                <c:pt idx="3">
                  <c:v>83.24</c:v>
                </c:pt>
                <c:pt idx="4">
                  <c:v>60.98</c:v>
                </c:pt>
              </c:numCache>
            </c:numRef>
          </c:val>
          <c:extLst>
            <c:ext xmlns:c16="http://schemas.microsoft.com/office/drawing/2014/chart" uri="{C3380CC4-5D6E-409C-BE32-E72D297353CC}">
              <c16:uniqueId val="{00000000-E086-45A9-850F-3CEC80B646D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E086-45A9-850F-3CEC80B646D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112.29</c:v>
                </c:pt>
                <c:pt idx="1">
                  <c:v>113.11</c:v>
                </c:pt>
                <c:pt idx="2">
                  <c:v>129.03</c:v>
                </c:pt>
                <c:pt idx="3">
                  <c:v>130.41</c:v>
                </c:pt>
                <c:pt idx="4">
                  <c:v>151.29</c:v>
                </c:pt>
              </c:numCache>
            </c:numRef>
          </c:val>
          <c:extLst>
            <c:ext xmlns:c16="http://schemas.microsoft.com/office/drawing/2014/chart" uri="{C3380CC4-5D6E-409C-BE32-E72D297353CC}">
              <c16:uniqueId val="{00000000-9882-4001-8F48-C16F13DCF0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9882-4001-8F48-C16F13DCF0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57.6</c:v>
                </c:pt>
                <c:pt idx="1">
                  <c:v>57.76</c:v>
                </c:pt>
                <c:pt idx="2">
                  <c:v>57.7</c:v>
                </c:pt>
                <c:pt idx="3">
                  <c:v>55.05</c:v>
                </c:pt>
                <c:pt idx="4">
                  <c:v>52.61</c:v>
                </c:pt>
              </c:numCache>
            </c:numRef>
          </c:val>
          <c:extLst>
            <c:ext xmlns:c16="http://schemas.microsoft.com/office/drawing/2014/chart" uri="{C3380CC4-5D6E-409C-BE32-E72D297353CC}">
              <c16:uniqueId val="{00000000-5CDA-40A7-8882-244FBCEA3D0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5CDA-40A7-8882-244FBCEA3D0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77.92</c:v>
                </c:pt>
                <c:pt idx="1">
                  <c:v>79.430000000000007</c:v>
                </c:pt>
                <c:pt idx="2">
                  <c:v>78.510000000000005</c:v>
                </c:pt>
                <c:pt idx="3">
                  <c:v>78.41</c:v>
                </c:pt>
                <c:pt idx="4">
                  <c:v>79.8</c:v>
                </c:pt>
              </c:numCache>
            </c:numRef>
          </c:val>
          <c:extLst>
            <c:ext xmlns:c16="http://schemas.microsoft.com/office/drawing/2014/chart" uri="{C3380CC4-5D6E-409C-BE32-E72D297353CC}">
              <c16:uniqueId val="{00000000-38D1-4E00-B383-0256CC743CC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38D1-4E00-B383-0256CC743CC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津南町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8672</v>
      </c>
      <c r="AM8" s="36"/>
      <c r="AN8" s="36"/>
      <c r="AO8" s="36"/>
      <c r="AP8" s="36"/>
      <c r="AQ8" s="36"/>
      <c r="AR8" s="36"/>
      <c r="AS8" s="36"/>
      <c r="AT8" s="37">
        <f>データ!$S$6</f>
        <v>170.21</v>
      </c>
      <c r="AU8" s="37"/>
      <c r="AV8" s="37"/>
      <c r="AW8" s="37"/>
      <c r="AX8" s="37"/>
      <c r="AY8" s="37"/>
      <c r="AZ8" s="37"/>
      <c r="BA8" s="37"/>
      <c r="BB8" s="37">
        <f>データ!$T$6</f>
        <v>50.95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90.88</v>
      </c>
      <c r="Q10" s="37"/>
      <c r="R10" s="37"/>
      <c r="S10" s="37"/>
      <c r="T10" s="37"/>
      <c r="U10" s="37"/>
      <c r="V10" s="37"/>
      <c r="W10" s="36">
        <f>データ!$Q$6</f>
        <v>1980</v>
      </c>
      <c r="X10" s="36"/>
      <c r="Y10" s="36"/>
      <c r="Z10" s="36"/>
      <c r="AA10" s="36"/>
      <c r="AB10" s="36"/>
      <c r="AC10" s="36"/>
      <c r="AD10" s="2"/>
      <c r="AE10" s="2"/>
      <c r="AF10" s="2"/>
      <c r="AG10" s="2"/>
      <c r="AH10" s="2"/>
      <c r="AI10" s="2"/>
      <c r="AJ10" s="2"/>
      <c r="AK10" s="2"/>
      <c r="AL10" s="36">
        <f>データ!$U$6</f>
        <v>7814</v>
      </c>
      <c r="AM10" s="36"/>
      <c r="AN10" s="36"/>
      <c r="AO10" s="36"/>
      <c r="AP10" s="36"/>
      <c r="AQ10" s="36"/>
      <c r="AR10" s="36"/>
      <c r="AS10" s="36"/>
      <c r="AT10" s="37">
        <f>データ!$V$6</f>
        <v>17.52</v>
      </c>
      <c r="AU10" s="37"/>
      <c r="AV10" s="37"/>
      <c r="AW10" s="37"/>
      <c r="AX10" s="37"/>
      <c r="AY10" s="37"/>
      <c r="AZ10" s="37"/>
      <c r="BA10" s="37"/>
      <c r="BB10" s="37">
        <f>データ!$W$6</f>
        <v>446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hpSbgBinb01/BSH9k3Sttp4TOaHdrvYOCXfVsv5aIVTlF7/yO3iRSLvEWH2Q5DJad68Ws9ejykDHX0W5Uisfng==" saltValue="IxmLkpQefra5I+oOfaeR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154822</v>
      </c>
      <c r="D6" s="20">
        <f t="shared" si="3"/>
        <v>47</v>
      </c>
      <c r="E6" s="20">
        <f t="shared" si="3"/>
        <v>1</v>
      </c>
      <c r="F6" s="20">
        <f t="shared" si="3"/>
        <v>0</v>
      </c>
      <c r="G6" s="20">
        <f t="shared" si="3"/>
        <v>0</v>
      </c>
      <c r="H6" s="20" t="str">
        <f t="shared" si="3"/>
        <v>新潟県　津南町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90.88</v>
      </c>
      <c r="Q6" s="21">
        <f t="shared" si="3"/>
        <v>1980</v>
      </c>
      <c r="R6" s="21">
        <f t="shared" si="3"/>
        <v>8672</v>
      </c>
      <c r="S6" s="21">
        <f t="shared" si="3"/>
        <v>170.21</v>
      </c>
      <c r="T6" s="21">
        <f t="shared" si="3"/>
        <v>50.95</v>
      </c>
      <c r="U6" s="21">
        <f t="shared" si="3"/>
        <v>7814</v>
      </c>
      <c r="V6" s="21">
        <f t="shared" si="3"/>
        <v>17.52</v>
      </c>
      <c r="W6" s="21">
        <f t="shared" si="3"/>
        <v>446</v>
      </c>
      <c r="X6" s="22">
        <f>IF(X7="",NA(),X7)</f>
        <v>102.2</v>
      </c>
      <c r="Y6" s="22">
        <f t="shared" ref="Y6:AG6" si="4">IF(Y7="",NA(),Y7)</f>
        <v>102.69</v>
      </c>
      <c r="Z6" s="22">
        <f t="shared" si="4"/>
        <v>90.11</v>
      </c>
      <c r="AA6" s="22">
        <f t="shared" si="4"/>
        <v>89.79</v>
      </c>
      <c r="AB6" s="22">
        <f t="shared" si="4"/>
        <v>73.48</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554.84</v>
      </c>
      <c r="BF6" s="22">
        <f t="shared" ref="BF6:BN6" si="7">IF(BF7="",NA(),BF7)</f>
        <v>510.96</v>
      </c>
      <c r="BG6" s="22">
        <f t="shared" si="7"/>
        <v>500.81</v>
      </c>
      <c r="BH6" s="22">
        <f t="shared" si="7"/>
        <v>498.54</v>
      </c>
      <c r="BI6" s="22">
        <f t="shared" si="7"/>
        <v>569.63</v>
      </c>
      <c r="BJ6" s="22">
        <f t="shared" si="7"/>
        <v>1245.46</v>
      </c>
      <c r="BK6" s="22">
        <f t="shared" si="7"/>
        <v>834.1</v>
      </c>
      <c r="BL6" s="22">
        <f t="shared" si="7"/>
        <v>853.42</v>
      </c>
      <c r="BM6" s="22">
        <f t="shared" si="7"/>
        <v>906.61</v>
      </c>
      <c r="BN6" s="22">
        <f t="shared" si="7"/>
        <v>1008.49</v>
      </c>
      <c r="BO6" s="21" t="str">
        <f>IF(BO7="","",IF(BO7="-","【-】","【"&amp;SUBSTITUTE(TEXT(BO7,"#,##0.00"),"-","△")&amp;"】"))</f>
        <v>【1,045.20】</v>
      </c>
      <c r="BP6" s="22">
        <f>IF(BP7="",NA(),BP7)</f>
        <v>94.23</v>
      </c>
      <c r="BQ6" s="22">
        <f t="shared" ref="BQ6:BY6" si="8">IF(BQ7="",NA(),BQ7)</f>
        <v>95.46</v>
      </c>
      <c r="BR6" s="22">
        <f t="shared" si="8"/>
        <v>83.56</v>
      </c>
      <c r="BS6" s="22">
        <f t="shared" si="8"/>
        <v>83.24</v>
      </c>
      <c r="BT6" s="22">
        <f t="shared" si="8"/>
        <v>60.98</v>
      </c>
      <c r="BU6" s="22">
        <f t="shared" si="8"/>
        <v>51.08</v>
      </c>
      <c r="BV6" s="22">
        <f t="shared" si="8"/>
        <v>64.44</v>
      </c>
      <c r="BW6" s="22">
        <f t="shared" si="8"/>
        <v>60.53</v>
      </c>
      <c r="BX6" s="22">
        <f t="shared" si="8"/>
        <v>56.38</v>
      </c>
      <c r="BY6" s="22">
        <f t="shared" si="8"/>
        <v>53.79</v>
      </c>
      <c r="BZ6" s="21" t="str">
        <f>IF(BZ7="","",IF(BZ7="-","【-】","【"&amp;SUBSTITUTE(TEXT(BZ7,"#,##0.00"),"-","△")&amp;"】"))</f>
        <v>【49.51】</v>
      </c>
      <c r="CA6" s="22">
        <f>IF(CA7="",NA(),CA7)</f>
        <v>112.29</v>
      </c>
      <c r="CB6" s="22">
        <f t="shared" ref="CB6:CJ6" si="9">IF(CB7="",NA(),CB7)</f>
        <v>113.11</v>
      </c>
      <c r="CC6" s="22">
        <f t="shared" si="9"/>
        <v>129.03</v>
      </c>
      <c r="CD6" s="22">
        <f t="shared" si="9"/>
        <v>130.41</v>
      </c>
      <c r="CE6" s="22">
        <f t="shared" si="9"/>
        <v>151.29</v>
      </c>
      <c r="CF6" s="22">
        <f t="shared" si="9"/>
        <v>262.13</v>
      </c>
      <c r="CG6" s="22">
        <f t="shared" si="9"/>
        <v>197.14</v>
      </c>
      <c r="CH6" s="22">
        <f t="shared" si="9"/>
        <v>210.72</v>
      </c>
      <c r="CI6" s="22">
        <f t="shared" si="9"/>
        <v>227.71</v>
      </c>
      <c r="CJ6" s="22">
        <f t="shared" si="9"/>
        <v>216.64</v>
      </c>
      <c r="CK6" s="21" t="str">
        <f>IF(CK7="","",IF(CK7="-","【-】","【"&amp;SUBSTITUTE(TEXT(CK7,"#,##0.00"),"-","△")&amp;"】"))</f>
        <v>【317.14】</v>
      </c>
      <c r="CL6" s="22">
        <f>IF(CL7="",NA(),CL7)</f>
        <v>57.6</v>
      </c>
      <c r="CM6" s="22">
        <f t="shared" ref="CM6:CU6" si="10">IF(CM7="",NA(),CM7)</f>
        <v>57.76</v>
      </c>
      <c r="CN6" s="22">
        <f t="shared" si="10"/>
        <v>57.7</v>
      </c>
      <c r="CO6" s="22">
        <f t="shared" si="10"/>
        <v>55.05</v>
      </c>
      <c r="CP6" s="22">
        <f t="shared" si="10"/>
        <v>52.61</v>
      </c>
      <c r="CQ6" s="22">
        <f t="shared" si="10"/>
        <v>54.9</v>
      </c>
      <c r="CR6" s="22">
        <f t="shared" si="10"/>
        <v>55.7</v>
      </c>
      <c r="CS6" s="22">
        <f t="shared" si="10"/>
        <v>54.87</v>
      </c>
      <c r="CT6" s="22">
        <f t="shared" si="10"/>
        <v>54.82</v>
      </c>
      <c r="CU6" s="22">
        <f t="shared" si="10"/>
        <v>55</v>
      </c>
      <c r="CV6" s="21" t="str">
        <f>IF(CV7="","",IF(CV7="-","【-】","【"&amp;SUBSTITUTE(TEXT(CV7,"#,##0.00"),"-","△")&amp;"】"))</f>
        <v>【55.00】</v>
      </c>
      <c r="CW6" s="22">
        <f>IF(CW7="",NA(),CW7)</f>
        <v>77.92</v>
      </c>
      <c r="CX6" s="22">
        <f t="shared" ref="CX6:DF6" si="11">IF(CX7="",NA(),CX7)</f>
        <v>79.430000000000007</v>
      </c>
      <c r="CY6" s="22">
        <f t="shared" si="11"/>
        <v>78.510000000000005</v>
      </c>
      <c r="CZ6" s="22">
        <f t="shared" si="11"/>
        <v>78.41</v>
      </c>
      <c r="DA6" s="22">
        <f t="shared" si="11"/>
        <v>79.8</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0.01</v>
      </c>
      <c r="EE6" s="22">
        <f t="shared" ref="EE6:EM6" si="14">IF(EE7="",NA(),EE7)</f>
        <v>0.72</v>
      </c>
      <c r="EF6" s="22">
        <f t="shared" si="14"/>
        <v>0.02</v>
      </c>
      <c r="EG6" s="22">
        <f t="shared" si="14"/>
        <v>0.14000000000000001</v>
      </c>
      <c r="EH6" s="22">
        <f t="shared" si="14"/>
        <v>0.01</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154822</v>
      </c>
      <c r="D7" s="24">
        <v>47</v>
      </c>
      <c r="E7" s="24">
        <v>1</v>
      </c>
      <c r="F7" s="24">
        <v>0</v>
      </c>
      <c r="G7" s="24">
        <v>0</v>
      </c>
      <c r="H7" s="24" t="s">
        <v>95</v>
      </c>
      <c r="I7" s="24" t="s">
        <v>96</v>
      </c>
      <c r="J7" s="24" t="s">
        <v>97</v>
      </c>
      <c r="K7" s="24" t="s">
        <v>98</v>
      </c>
      <c r="L7" s="24" t="s">
        <v>99</v>
      </c>
      <c r="M7" s="24" t="s">
        <v>100</v>
      </c>
      <c r="N7" s="25" t="s">
        <v>101</v>
      </c>
      <c r="O7" s="25" t="s">
        <v>102</v>
      </c>
      <c r="P7" s="25">
        <v>90.88</v>
      </c>
      <c r="Q7" s="25">
        <v>1980</v>
      </c>
      <c r="R7" s="25">
        <v>8672</v>
      </c>
      <c r="S7" s="25">
        <v>170.21</v>
      </c>
      <c r="T7" s="25">
        <v>50.95</v>
      </c>
      <c r="U7" s="25">
        <v>7814</v>
      </c>
      <c r="V7" s="25">
        <v>17.52</v>
      </c>
      <c r="W7" s="25">
        <v>446</v>
      </c>
      <c r="X7" s="25">
        <v>102.2</v>
      </c>
      <c r="Y7" s="25">
        <v>102.69</v>
      </c>
      <c r="Z7" s="25">
        <v>90.11</v>
      </c>
      <c r="AA7" s="25">
        <v>89.79</v>
      </c>
      <c r="AB7" s="25">
        <v>73.48</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554.84</v>
      </c>
      <c r="BF7" s="25">
        <v>510.96</v>
      </c>
      <c r="BG7" s="25">
        <v>500.81</v>
      </c>
      <c r="BH7" s="25">
        <v>498.54</v>
      </c>
      <c r="BI7" s="25">
        <v>569.63</v>
      </c>
      <c r="BJ7" s="25">
        <v>1245.46</v>
      </c>
      <c r="BK7" s="25">
        <v>834.1</v>
      </c>
      <c r="BL7" s="25">
        <v>853.42</v>
      </c>
      <c r="BM7" s="25">
        <v>906.61</v>
      </c>
      <c r="BN7" s="25">
        <v>1008.49</v>
      </c>
      <c r="BO7" s="25">
        <v>1045.2</v>
      </c>
      <c r="BP7" s="25">
        <v>94.23</v>
      </c>
      <c r="BQ7" s="25">
        <v>95.46</v>
      </c>
      <c r="BR7" s="25">
        <v>83.56</v>
      </c>
      <c r="BS7" s="25">
        <v>83.24</v>
      </c>
      <c r="BT7" s="25">
        <v>60.98</v>
      </c>
      <c r="BU7" s="25">
        <v>51.08</v>
      </c>
      <c r="BV7" s="25">
        <v>64.44</v>
      </c>
      <c r="BW7" s="25">
        <v>60.53</v>
      </c>
      <c r="BX7" s="25">
        <v>56.38</v>
      </c>
      <c r="BY7" s="25">
        <v>53.79</v>
      </c>
      <c r="BZ7" s="25">
        <v>49.51</v>
      </c>
      <c r="CA7" s="25">
        <v>112.29</v>
      </c>
      <c r="CB7" s="25">
        <v>113.11</v>
      </c>
      <c r="CC7" s="25">
        <v>129.03</v>
      </c>
      <c r="CD7" s="25">
        <v>130.41</v>
      </c>
      <c r="CE7" s="25">
        <v>151.29</v>
      </c>
      <c r="CF7" s="25">
        <v>262.13</v>
      </c>
      <c r="CG7" s="25">
        <v>197.14</v>
      </c>
      <c r="CH7" s="25">
        <v>210.72</v>
      </c>
      <c r="CI7" s="25">
        <v>227.71</v>
      </c>
      <c r="CJ7" s="25">
        <v>216.64</v>
      </c>
      <c r="CK7" s="25">
        <v>317.14</v>
      </c>
      <c r="CL7" s="25">
        <v>57.6</v>
      </c>
      <c r="CM7" s="25">
        <v>57.76</v>
      </c>
      <c r="CN7" s="25">
        <v>57.7</v>
      </c>
      <c r="CO7" s="25">
        <v>55.05</v>
      </c>
      <c r="CP7" s="25">
        <v>52.61</v>
      </c>
      <c r="CQ7" s="25">
        <v>54.9</v>
      </c>
      <c r="CR7" s="25">
        <v>55.7</v>
      </c>
      <c r="CS7" s="25">
        <v>54.87</v>
      </c>
      <c r="CT7" s="25">
        <v>54.82</v>
      </c>
      <c r="CU7" s="25">
        <v>55</v>
      </c>
      <c r="CV7" s="25">
        <v>55</v>
      </c>
      <c r="CW7" s="25">
        <v>77.92</v>
      </c>
      <c r="CX7" s="25">
        <v>79.430000000000007</v>
      </c>
      <c r="CY7" s="25">
        <v>78.510000000000005</v>
      </c>
      <c r="CZ7" s="25">
        <v>78.41</v>
      </c>
      <c r="DA7" s="25">
        <v>79.8</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0.01</v>
      </c>
      <c r="EE7" s="25">
        <v>0.72</v>
      </c>
      <c r="EF7" s="25">
        <v>0.02</v>
      </c>
      <c r="EG7" s="25">
        <v>0.14000000000000001</v>
      </c>
      <c r="EH7" s="25">
        <v>0.01</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2025-02-17T23:38:18Z</dcterms:modified>
</cp:coreProperties>
</file>