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Stsv01\行政データ\10_建設課\04_上下水道班\010000_簡易水道事業\010600_調査・照会事務\010602_新潟県総務管理部市町村課\R05\公営企業に係る経営比較分析比較表の分析等について\提出\"/>
    </mc:Choice>
  </mc:AlternateContent>
  <xr:revisionPtr revIDLastSave="0" documentId="13_ncr:1_{F26D90D8-D264-4BEA-A5C5-AA35EF7DEFB6}" xr6:coauthVersionLast="37" xr6:coauthVersionMax="37" xr10:uidLastSave="{00000000-0000-0000-0000-000000000000}"/>
  <workbookProtection workbookAlgorithmName="SHA-512" workbookHashValue="yl3yL6HRr1c9+WAsAqqsJPXlOPU3AD3/JgBaXYXU1eHVEfmhpxq9cgduV2/BU8GDEdsMbGf+75EMRKkd9ooS+g==" workbookSaltValue="0qwYgXpzELmPBMCC1//eWg==" workbookSpinCount="100000" lockStructure="1"/>
  <bookViews>
    <workbookView xWindow="0" yWindow="0" windowWidth="23040" windowHeight="9210" xr2:uid="{00000000-000D-0000-FFFF-FFFF0000000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<sst xmlns="http://schemas.openxmlformats.org/spreadsheetml/2006/main" count="233" uniqueCount="116">
  <si>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</si>
  <si>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</si>
  <si>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</si>
  <si>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</si>
  <si>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</si>
  <si>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</si>
  <si>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</si>
  <si>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</si>
  <si>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</si>
  <si>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</si>
  <si>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</si>
  <si>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</si>
  <si>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</si>
  <si>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</si>
  <si>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</si>
  <si>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</si>
  <si>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</si>
  <si>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</si>
  <si>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</si>
  <si>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</si>
  <si>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</si>
  <si>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</si>
  <si>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</si>
  <si>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</si>
  <si>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</si>
  <si>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</si>
  <si>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</si>
  <si>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</si>
  <si>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</si>
  <si>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</si>
  <si>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</si>
  <si>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</si>
  <si>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</si>
  <si>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</si>
  <si>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</si>
  <si>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</si>
  <si>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</si>
  <si>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</si>
  <si>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</si>
  <si>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</si>
  <si>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</si>
  <si>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</si>
  <si>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</si>
  <si>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</si>
  <si>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</si>
  <si>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</si>
  <si>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</si>
  <si>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</si>
  <si>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</si>
  <si>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</si>
  <si>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</si>
  <si>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</si>
  <si>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</si>
  <si>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</si>
  <si>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</si>
  <si>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</si>
  <si>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</si>
  <si>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</si>
  <si>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</si>
  <si>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</si>
  <si>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</si>
  <si>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</si>
  <si>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</si>
  <si>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</si>
  <si>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</si>
  <si>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</si>
  <si>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</si>
  <si>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</si>
  <si>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</si>
  <si>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</si>
  <si>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</si>
  <si>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</si>
  <si>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</si>
  <si>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</si>
  <si>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</si>
  <si>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</si>
  <si>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</si>
  <si>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</si>
  <si>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</si>
  <si>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</si>
  <si>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</si>
  <si>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</si>
  <si>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</si>
  <si>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</si>
  <si>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</si>
  <si>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</si>
  <si>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</si>
  <si>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</si>
  <si>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</si>
  <si>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</si>
  <si>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</si>
  <si>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</si>
  <si>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</si>
  <si>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</si>
  <si>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</si>
  <si>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津南町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</si>
  <si>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</si>
  <si>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</si>
  <si>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</si>
  <si>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</si>
  <si>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</si>
  <si>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</si>
  <si>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</si>
  <si>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</si>
  <si>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</si>
  <si>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</si>
  <si>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</si>
  <si>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</si>
  <si>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</si>
  <si>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</si>
  <si>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</si>
  <si>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</si>
  <si>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</si>
  <si>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令和5年度の管路更新率については類似団体と比較しても0.01%と低調に留まっており、更新が進んでいない現状がある。公営企業会計に移行し固定資産台帳の整備が進んだことから、償却済みの管渠施設については更新及び除却を進め、耐震化、長寿命化を主軸としたアセットマネジメントを推進していくものとする。</t>
    <rPh sb="0" eb="2">
      <t>レイワ</t>
    </rPh>
    <rPh sb="3" eb="5">
      <t>ネンド</t>
    </rPh>
    <rPh sb="6" eb="8">
      <t>カンロ</t>
    </rPh>
    <rPh sb="8" eb="11">
      <t>コウシンリツ</t>
    </rPh>
    <rPh sb="16" eb="20">
      <t>ルイジダンタイ</t>
    </rPh>
    <rPh sb="21" eb="23">
      <t>ヒカク</t>
    </rPh>
    <rPh sb="32" eb="34">
      <t>テイチョウ</t>
    </rPh>
    <rPh sb="35" eb="36">
      <t>トド</t>
    </rPh>
    <rPh sb="42" eb="44">
      <t>コウシン</t>
    </rPh>
    <rPh sb="57" eb="63">
      <t>コウエイキギョウカイケイ</t>
    </rPh>
    <rPh sb="64" eb="66">
      <t>イコウ</t>
    </rPh>
    <rPh sb="67" eb="73">
      <t>コテイシサンダイチョウ</t>
    </rPh>
    <rPh sb="74" eb="76">
      <t>セイビ</t>
    </rPh>
    <rPh sb="77" eb="78">
      <t>スス</t>
    </rPh>
    <rPh sb="85" eb="88">
      <t>ショウキャクズ</t>
    </rPh>
    <rPh sb="90" eb="92">
      <t>カンキョ</t>
    </rPh>
    <rPh sb="92" eb="94">
      <t>シセツ</t>
    </rPh>
    <rPh sb="99" eb="102">
      <t>コウシンオヨ</t>
    </rPh>
    <rPh sb="103" eb="105">
      <t>ジョキャク</t>
    </rPh>
    <rPh sb="106" eb="107">
      <t>スス</t>
    </rPh>
    <rPh sb="109" eb="112">
      <t>タイシンカ</t>
    </rPh>
    <rPh sb="113" eb="116">
      <t>チョウジュミョウ</t>
    </rPh>
    <rPh sb="116" eb="117">
      <t>カ</t>
    </rPh>
    <rPh sb="118" eb="120">
      <t>シュジク</t>
    </rPh>
    <rPh sb="134" eb="136">
      <t>スイシン</t>
    </rPh>
    <phoneticPr fontId="4"/>
  </si>
  <si>
    <t>令和5年度末の打切り決算に伴い、令和6年度からは公営企業会計として減価償却費及び資本的収支を含む予算編成を行うこととなった。
使用料収入は人口減に伴い減少傾向であり、修繕費の増大や施設の老朽化など、経営状況は厳しさを増している。一般会計からの繰入金についても、引き続きの協議が必要である。
一方で複式簿記の導入により財務状況の適切なチェックが可能となったため、今後の事業運営について長期的な見通しを持ち、安定的な経営を目指すこととする。</t>
    <rPh sb="0" eb="2">
      <t>レイワ</t>
    </rPh>
    <rPh sb="3" eb="6">
      <t>ネンドマツ</t>
    </rPh>
    <rPh sb="7" eb="9">
      <t>ウチキ</t>
    </rPh>
    <rPh sb="10" eb="12">
      <t>ケッサン</t>
    </rPh>
    <rPh sb="13" eb="14">
      <t>トモナ</t>
    </rPh>
    <rPh sb="16" eb="18">
      <t>レイワ</t>
    </rPh>
    <rPh sb="19" eb="21">
      <t>ネンド</t>
    </rPh>
    <rPh sb="24" eb="30">
      <t>コウエイキギョウカイケイ</t>
    </rPh>
    <rPh sb="33" eb="38">
      <t>ゲンカショウキャクヒ</t>
    </rPh>
    <rPh sb="38" eb="39">
      <t>オヨ</t>
    </rPh>
    <rPh sb="40" eb="45">
      <t>シホンテキシュウシ</t>
    </rPh>
    <rPh sb="46" eb="47">
      <t>フク</t>
    </rPh>
    <rPh sb="48" eb="52">
      <t>ヨサンヘンセイ</t>
    </rPh>
    <rPh sb="53" eb="54">
      <t>オコナ</t>
    </rPh>
    <rPh sb="63" eb="68">
      <t>シヨウリョウシュウニュウ</t>
    </rPh>
    <rPh sb="69" eb="72">
      <t>ジンコウゲン</t>
    </rPh>
    <rPh sb="73" eb="74">
      <t>トモナ</t>
    </rPh>
    <rPh sb="75" eb="79">
      <t>ゲンショウケイコウ</t>
    </rPh>
    <rPh sb="83" eb="86">
      <t>シュウゼンヒ</t>
    </rPh>
    <rPh sb="87" eb="89">
      <t>ゾウダイ</t>
    </rPh>
    <rPh sb="90" eb="92">
      <t>シセツ</t>
    </rPh>
    <rPh sb="93" eb="96">
      <t>ロウキュウカ</t>
    </rPh>
    <rPh sb="99" eb="103">
      <t>ケイエイジョウキョウ</t>
    </rPh>
    <rPh sb="104" eb="105">
      <t>キビ</t>
    </rPh>
    <rPh sb="108" eb="109">
      <t>マ</t>
    </rPh>
    <rPh sb="145" eb="147">
      <t>イッポウ</t>
    </rPh>
    <rPh sb="148" eb="152">
      <t>フクシキボキ</t>
    </rPh>
    <rPh sb="153" eb="155">
      <t>ドウニュウ</t>
    </rPh>
    <rPh sb="158" eb="162">
      <t>ザイムジョウキョウ</t>
    </rPh>
    <rPh sb="163" eb="165">
      <t>テキセツ</t>
    </rPh>
    <rPh sb="171" eb="173">
      <t>カノウ</t>
    </rPh>
    <rPh sb="180" eb="182">
      <t>コンゴ</t>
    </rPh>
    <rPh sb="191" eb="194">
      <t>チョウキテキ</t>
    </rPh>
    <rPh sb="195" eb="197">
      <t>ミトオ</t>
    </rPh>
    <rPh sb="199" eb="200">
      <t>モ</t>
    </rPh>
    <rPh sb="202" eb="205">
      <t>アンテイテキ</t>
    </rPh>
    <rPh sb="206" eb="208">
      <t>ケイエイ</t>
    </rPh>
    <rPh sb="209" eb="211">
      <t>メザ</t>
    </rPh>
    <phoneticPr fontId="4"/>
  </si>
  <si>
    <t>公営企業会計への移行に伴い、令和5年度末をもって打切り決算を実施した。令和6年3月分の収納が年度をまたいだ影響で、使用料収入が減少している。そのため、令和4年度以前との単純比較が困難となっているものの、概ね大きな差異は見られなかった。
使用料収入は人口減少、節水志向に伴い減少傾向が続いており、それに加えて施設の老朽化に伴い修繕料が増大している。
公営企業会計移行後は減価償却費を含んだフルコストでの会計処理が可能となり、給水原価に基づいた使用料の算定を検討する必要がある。バランスシートによる財政状況のチェックを行い、有利子負債比率に留意しながら営業収支の黒字化を目指す。
ならびに各種指標について類似団体と比較し、経営の健全化を目指すとともに、水道事業中長期計画、経営戦略の改定により長期的な収支の見通しを立て、経営の持続性を強化していく。</t>
    <rPh sb="0" eb="6">
      <t>コウエイキギョウカイケイ</t>
    </rPh>
    <rPh sb="8" eb="10">
      <t>イコウ</t>
    </rPh>
    <rPh sb="11" eb="12">
      <t>トモナ</t>
    </rPh>
    <rPh sb="14" eb="16">
      <t>レイワ</t>
    </rPh>
    <rPh sb="17" eb="19">
      <t>ネンド</t>
    </rPh>
    <rPh sb="19" eb="20">
      <t>マツ</t>
    </rPh>
    <rPh sb="24" eb="26">
      <t>ウチキ</t>
    </rPh>
    <rPh sb="27" eb="29">
      <t>ケッサン</t>
    </rPh>
    <rPh sb="30" eb="32">
      <t>ジッシ</t>
    </rPh>
    <rPh sb="35" eb="37">
      <t>レイワ</t>
    </rPh>
    <rPh sb="38" eb="39">
      <t>ネン</t>
    </rPh>
    <rPh sb="40" eb="42">
      <t>ガツブン</t>
    </rPh>
    <rPh sb="43" eb="45">
      <t>シュウノウ</t>
    </rPh>
    <rPh sb="46" eb="48">
      <t>ネンド</t>
    </rPh>
    <rPh sb="53" eb="55">
      <t>エイキョウ</t>
    </rPh>
    <rPh sb="63" eb="65">
      <t>ゲンショウ</t>
    </rPh>
    <rPh sb="75" eb="77">
      <t>レイワ</t>
    </rPh>
    <rPh sb="78" eb="82">
      <t>ネンドイゼン</t>
    </rPh>
    <rPh sb="84" eb="88">
      <t>タンジュンヒカク</t>
    </rPh>
    <rPh sb="89" eb="91">
      <t>コンナン</t>
    </rPh>
    <rPh sb="101" eb="102">
      <t>オオム</t>
    </rPh>
    <rPh sb="103" eb="104">
      <t>オオ</t>
    </rPh>
    <rPh sb="106" eb="108">
      <t>サイ</t>
    </rPh>
    <rPh sb="109" eb="110">
      <t>ミ</t>
    </rPh>
    <rPh sb="118" eb="123">
      <t>シヨウリョウシュウニュウ</t>
    </rPh>
    <rPh sb="124" eb="128">
      <t>ジンコウゲンショウ</t>
    </rPh>
    <rPh sb="129" eb="133">
      <t>セッスイシコウ</t>
    </rPh>
    <rPh sb="134" eb="135">
      <t>トモナ</t>
    </rPh>
    <rPh sb="136" eb="140">
      <t>ゲンショウケイコウ</t>
    </rPh>
    <rPh sb="141" eb="142">
      <t>ツヅ</t>
    </rPh>
    <rPh sb="150" eb="151">
      <t>クワ</t>
    </rPh>
    <rPh sb="153" eb="155">
      <t>シセツ</t>
    </rPh>
    <rPh sb="156" eb="159">
      <t>ロウキュウカ</t>
    </rPh>
    <rPh sb="174" eb="180">
      <t>コウエイキギョウカイケイ</t>
    </rPh>
    <rPh sb="180" eb="183">
      <t>イコウゴ</t>
    </rPh>
    <rPh sb="184" eb="189">
      <t>ゲンカショウキャクヒ</t>
    </rPh>
    <rPh sb="190" eb="191">
      <t>フク</t>
    </rPh>
    <rPh sb="200" eb="204">
      <t>カイケイショリ</t>
    </rPh>
    <rPh sb="205" eb="207">
      <t>カノウ</t>
    </rPh>
    <rPh sb="211" eb="215">
      <t>キュウスイゲンカ</t>
    </rPh>
    <rPh sb="216" eb="217">
      <t>モト</t>
    </rPh>
    <rPh sb="220" eb="223">
      <t>シヨウリョウ</t>
    </rPh>
    <rPh sb="224" eb="226">
      <t>サンテイ</t>
    </rPh>
    <rPh sb="227" eb="229">
      <t>ケントウ</t>
    </rPh>
    <rPh sb="231" eb="233">
      <t>ヒツヨウ</t>
    </rPh>
    <rPh sb="247" eb="251">
      <t>ザイセイジョウキョウ</t>
    </rPh>
    <rPh sb="257" eb="258">
      <t>オコナ</t>
    </rPh>
    <rPh sb="260" eb="265">
      <t>ユウリシフサイ</t>
    </rPh>
    <rPh sb="265" eb="267">
      <t>ヒリツ</t>
    </rPh>
    <rPh sb="268" eb="270">
      <t>リュウイ</t>
    </rPh>
    <rPh sb="274" eb="278">
      <t>エイギョウシュウシ</t>
    </rPh>
    <rPh sb="279" eb="282">
      <t>クロジカ</t>
    </rPh>
    <rPh sb="283" eb="285">
      <t>メザ</t>
    </rPh>
    <rPh sb="292" eb="294">
      <t>カクシュ</t>
    </rPh>
    <rPh sb="294" eb="296">
      <t>シヒョウ</t>
    </rPh>
    <rPh sb="300" eb="304">
      <t>ルイジダンタイ</t>
    </rPh>
    <rPh sb="305" eb="307">
      <t>ヒカク</t>
    </rPh>
    <rPh sb="309" eb="311">
      <t>ケイエイ</t>
    </rPh>
    <rPh sb="312" eb="315">
      <t>ケンゼンカ</t>
    </rPh>
    <rPh sb="316" eb="318">
      <t>メザ</t>
    </rPh>
    <rPh sb="324" eb="328">
      <t>スイドウジギョウ</t>
    </rPh>
    <rPh sb="328" eb="333">
      <t>チュウチョウキケイカク</t>
    </rPh>
    <rPh sb="334" eb="338">
      <t>ケイエイセンリャク</t>
    </rPh>
    <rPh sb="339" eb="341">
      <t>カイテイ</t>
    </rPh>
    <rPh sb="344" eb="347">
      <t>チョウキテキ</t>
    </rPh>
    <rPh sb="358" eb="360">
      <t>ケイエイ</t>
    </rPh>
    <rPh sb="361" eb="364">
      <t>ジゾクセイ</t>
    </rPh>
    <rPh sb="365" eb="367">
      <t>キョウカ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</si>
</sst>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0.01</c:v>
                </c:pt>
                <c:pt idx="1">
                  <c:v>0.72</c:v>
                </c:pt>
                <c:pt idx="2">
                  <c:v>0.02</c:v>
                </c:pt>
                <c:pt idx="3">
                  <c:v>0.14000000000000001</c:v>
                </c:pt>
                <c:pt idx="4">
                  <c:v>0.01</c:v>
                </c:pt>
              </c:numCache>
            </c:numRef>
          </c:val>
          <c:extLst>
            <c:ext xmlns:c16="http://schemas.microsoft.com/office/drawing/2014/chart" uri="{C3380CC4-5D6E-409C-BE32-E72D297353CC}">
              <c16:uniqueId val="{00000000-FFCE-4984-BF70-12C181631B1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1.48</c:v>
                </c:pt>
                <c:pt idx="2">
                  <c:v>0.45</c:v>
                </c:pt>
                <c:pt idx="3">
                  <c:v>0.35</c:v>
                </c:pt>
                <c:pt idx="4">
                  <c:v>0.18</c:v>
                </c:pt>
              </c:numCache>
            </c:numRef>
          </c:val>
          <c:smooth val="0"/>
          <c:extLst>
            <c:ext xmlns:c16="http://schemas.microsoft.com/office/drawing/2014/chart" uri="{C3380CC4-5D6E-409C-BE32-E72D297353CC}">
              <c16:uniqueId val="{00000001-FFCE-4984-BF70-12C181631B1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57.6</c:v>
                </c:pt>
                <c:pt idx="1">
                  <c:v>57.76</c:v>
                </c:pt>
                <c:pt idx="2">
                  <c:v>57.7</c:v>
                </c:pt>
                <c:pt idx="3">
                  <c:v>55.05</c:v>
                </c:pt>
                <c:pt idx="4">
                  <c:v>52.61</c:v>
                </c:pt>
              </c:numCache>
            </c:numRef>
          </c:val>
          <c:extLst>
            <c:ext xmlns:c16="http://schemas.microsoft.com/office/drawing/2014/chart" uri="{C3380CC4-5D6E-409C-BE32-E72D297353CC}">
              <c16:uniqueId val="{00000000-5CDA-40A7-8882-244FBCEA3D0A}"/>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c:v>
                </c:pt>
                <c:pt idx="1">
                  <c:v>55.7</c:v>
                </c:pt>
                <c:pt idx="2">
                  <c:v>54.87</c:v>
                </c:pt>
                <c:pt idx="3">
                  <c:v>54.82</c:v>
                </c:pt>
                <c:pt idx="4">
                  <c:v>55</c:v>
                </c:pt>
              </c:numCache>
            </c:numRef>
          </c:val>
          <c:smooth val="0"/>
          <c:extLst>
            <c:ext xmlns:c16="http://schemas.microsoft.com/office/drawing/2014/chart" uri="{C3380CC4-5D6E-409C-BE32-E72D297353CC}">
              <c16:uniqueId val="{00000001-5CDA-40A7-8882-244FBCEA3D0A}"/>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77.92</c:v>
                </c:pt>
                <c:pt idx="1">
                  <c:v>79.430000000000007</c:v>
                </c:pt>
                <c:pt idx="2">
                  <c:v>78.510000000000005</c:v>
                </c:pt>
                <c:pt idx="3">
                  <c:v>78.41</c:v>
                </c:pt>
                <c:pt idx="4">
                  <c:v>79.8</c:v>
                </c:pt>
              </c:numCache>
            </c:numRef>
          </c:val>
          <c:extLst>
            <c:ext xmlns:c16="http://schemas.microsoft.com/office/drawing/2014/chart" uri="{C3380CC4-5D6E-409C-BE32-E72D297353CC}">
              <c16:uniqueId val="{00000000-38D1-4E00-B383-0256CC743CCA}"/>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74.27</c:v>
                </c:pt>
                <c:pt idx="1">
                  <c:v>71.81</c:v>
                </c:pt>
                <c:pt idx="2">
                  <c:v>71.819999999999993</c:v>
                </c:pt>
                <c:pt idx="3">
                  <c:v>71.010000000000005</c:v>
                </c:pt>
                <c:pt idx="4">
                  <c:v>69.680000000000007</c:v>
                </c:pt>
              </c:numCache>
            </c:numRef>
          </c:val>
          <c:smooth val="0"/>
          <c:extLst>
            <c:ext xmlns:c16="http://schemas.microsoft.com/office/drawing/2014/chart" uri="{C3380CC4-5D6E-409C-BE32-E72D297353CC}">
              <c16:uniqueId val="{00000001-38D1-4E00-B383-0256CC743CCA}"/>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102.2</c:v>
                </c:pt>
                <c:pt idx="1">
                  <c:v>102.69</c:v>
                </c:pt>
                <c:pt idx="2">
                  <c:v>90.11</c:v>
                </c:pt>
                <c:pt idx="3">
                  <c:v>89.79</c:v>
                </c:pt>
                <c:pt idx="4">
                  <c:v>73.48</c:v>
                </c:pt>
              </c:numCache>
            </c:numRef>
          </c:val>
          <c:extLst>
            <c:ext xmlns:c16="http://schemas.microsoft.com/office/drawing/2014/chart" uri="{C3380CC4-5D6E-409C-BE32-E72D297353CC}">
              <c16:uniqueId val="{00000000-9D84-4434-A1B9-B99A07F8C6F5}"/>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72.760000000000005</c:v>
                </c:pt>
                <c:pt idx="1">
                  <c:v>82.57</c:v>
                </c:pt>
                <c:pt idx="2">
                  <c:v>81.17</c:v>
                </c:pt>
                <c:pt idx="3">
                  <c:v>76.28</c:v>
                </c:pt>
                <c:pt idx="4">
                  <c:v>78.239999999999995</c:v>
                </c:pt>
              </c:numCache>
            </c:numRef>
          </c:val>
          <c:smooth val="0"/>
          <c:extLst>
            <c:ext xmlns:c16="http://schemas.microsoft.com/office/drawing/2014/chart" uri="{C3380CC4-5D6E-409C-BE32-E72D297353CC}">
              <c16:uniqueId val="{00000001-9D84-4434-A1B9-B99A07F8C6F5}"/>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EE-4093-9A5B-7C2238ECCD3A}"/>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EE-4093-9A5B-7C2238ECCD3A}"/>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77-45CE-9A8B-971125C4FD3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77-45CE-9A8B-971125C4FD3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4F-4430-BEE4-7C34D703A6EB}"/>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4F-4430-BEE4-7C34D703A6EB}"/>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AF-4D47-A1AB-64F04E4D9B00}"/>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AF-4D47-A1AB-64F04E4D9B00}"/>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554.84</c:v>
                </c:pt>
                <c:pt idx="1">
                  <c:v>510.96</c:v>
                </c:pt>
                <c:pt idx="2">
                  <c:v>500.81</c:v>
                </c:pt>
                <c:pt idx="3">
                  <c:v>498.54</c:v>
                </c:pt>
                <c:pt idx="4">
                  <c:v>569.63</c:v>
                </c:pt>
              </c:numCache>
            </c:numRef>
          </c:val>
          <c:extLst>
            <c:ext xmlns:c16="http://schemas.microsoft.com/office/drawing/2014/chart" uri="{C3380CC4-5D6E-409C-BE32-E72D297353CC}">
              <c16:uniqueId val="{00000000-1A67-4E01-BED1-A86ECC573270}"/>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1245.46</c:v>
                </c:pt>
                <c:pt idx="1">
                  <c:v>834.1</c:v>
                </c:pt>
                <c:pt idx="2">
                  <c:v>853.42</c:v>
                </c:pt>
                <c:pt idx="3">
                  <c:v>906.61</c:v>
                </c:pt>
                <c:pt idx="4">
                  <c:v>1008.49</c:v>
                </c:pt>
              </c:numCache>
            </c:numRef>
          </c:val>
          <c:smooth val="0"/>
          <c:extLst>
            <c:ext xmlns:c16="http://schemas.microsoft.com/office/drawing/2014/chart" uri="{C3380CC4-5D6E-409C-BE32-E72D297353CC}">
              <c16:uniqueId val="{00000001-1A67-4E01-BED1-A86ECC573270}"/>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94.23</c:v>
                </c:pt>
                <c:pt idx="1">
                  <c:v>95.46</c:v>
                </c:pt>
                <c:pt idx="2">
                  <c:v>83.56</c:v>
                </c:pt>
                <c:pt idx="3">
                  <c:v>83.24</c:v>
                </c:pt>
                <c:pt idx="4">
                  <c:v>60.98</c:v>
                </c:pt>
              </c:numCache>
            </c:numRef>
          </c:val>
          <c:extLst>
            <c:ext xmlns:c16="http://schemas.microsoft.com/office/drawing/2014/chart" uri="{C3380CC4-5D6E-409C-BE32-E72D297353CC}">
              <c16:uniqueId val="{00000000-E086-45A9-850F-3CEC80B646DB}"/>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51.08</c:v>
                </c:pt>
                <c:pt idx="1">
                  <c:v>64.44</c:v>
                </c:pt>
                <c:pt idx="2">
                  <c:v>60.53</c:v>
                </c:pt>
                <c:pt idx="3">
                  <c:v>56.38</c:v>
                </c:pt>
                <c:pt idx="4">
                  <c:v>53.79</c:v>
                </c:pt>
              </c:numCache>
            </c:numRef>
          </c:val>
          <c:smooth val="0"/>
          <c:extLst>
            <c:ext xmlns:c16="http://schemas.microsoft.com/office/drawing/2014/chart" uri="{C3380CC4-5D6E-409C-BE32-E72D297353CC}">
              <c16:uniqueId val="{00000001-E086-45A9-850F-3CEC80B646DB}"/>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112.29</c:v>
                </c:pt>
                <c:pt idx="1">
                  <c:v>113.11</c:v>
                </c:pt>
                <c:pt idx="2">
                  <c:v>129.03</c:v>
                </c:pt>
                <c:pt idx="3">
                  <c:v>130.41</c:v>
                </c:pt>
                <c:pt idx="4">
                  <c:v>151.29</c:v>
                </c:pt>
              </c:numCache>
            </c:numRef>
          </c:val>
          <c:extLst>
            <c:ext xmlns:c16="http://schemas.microsoft.com/office/drawing/2014/chart" uri="{C3380CC4-5D6E-409C-BE32-E72D297353CC}">
              <c16:uniqueId val="{00000000-9882-4001-8F48-C16F13DCF0A8}"/>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262.13</c:v>
                </c:pt>
                <c:pt idx="1">
                  <c:v>197.14</c:v>
                </c:pt>
                <c:pt idx="2">
                  <c:v>210.72</c:v>
                </c:pt>
                <c:pt idx="3">
                  <c:v>227.71</c:v>
                </c:pt>
                <c:pt idx="4">
                  <c:v>216.64</c:v>
                </c:pt>
              </c:numCache>
            </c:numRef>
          </c:val>
          <c:smooth val="0"/>
          <c:extLst>
            <c:ext xmlns:c16="http://schemas.microsoft.com/office/drawing/2014/chart" uri="{C3380CC4-5D6E-409C-BE32-E72D297353CC}">
              <c16:uniqueId val="{00000001-9882-4001-8F48-C16F13DCF0A8}"/>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新潟県　津南町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D2</v>
      </c>
      <c r="X8" s="35"/>
      <c r="Y8" s="35"/>
      <c r="Z8" s="35"/>
      <c r="AA8" s="35"/>
      <c r="AB8" s="35"/>
      <c r="AC8" s="35"/>
      <c r="AD8" s="35" t="str">
        <f>データ!$M$6</f>
        <v>非設置</v>
      </c>
      <c r="AE8" s="35"/>
      <c r="AF8" s="35"/>
      <c r="AG8" s="35"/>
      <c r="AH8" s="35"/>
      <c r="AI8" s="35"/>
      <c r="AJ8" s="35"/>
      <c r="AK8" s="2"/>
      <c r="AL8" s="36">
        <f>データ!$R$6</f>
        <v>8672</v>
      </c>
      <c r="AM8" s="36"/>
      <c r="AN8" s="36"/>
      <c r="AO8" s="36"/>
      <c r="AP8" s="36"/>
      <c r="AQ8" s="36"/>
      <c r="AR8" s="36"/>
      <c r="AS8" s="36"/>
      <c r="AT8" s="37">
        <f>データ!$S$6</f>
        <v>170.21</v>
      </c>
      <c r="AU8" s="37"/>
      <c r="AV8" s="37"/>
      <c r="AW8" s="37"/>
      <c r="AX8" s="37"/>
      <c r="AY8" s="37"/>
      <c r="AZ8" s="37"/>
      <c r="BA8" s="37"/>
      <c r="BB8" s="37">
        <f>データ!$T$6</f>
        <v>50.95</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90.88</v>
      </c>
      <c r="Q10" s="37"/>
      <c r="R10" s="37"/>
      <c r="S10" s="37"/>
      <c r="T10" s="37"/>
      <c r="U10" s="37"/>
      <c r="V10" s="37"/>
      <c r="W10" s="36">
        <f>データ!$Q$6</f>
        <v>1980</v>
      </c>
      <c r="X10" s="36"/>
      <c r="Y10" s="36"/>
      <c r="Z10" s="36"/>
      <c r="AA10" s="36"/>
      <c r="AB10" s="36"/>
      <c r="AC10" s="36"/>
      <c r="AD10" s="2"/>
      <c r="AE10" s="2"/>
      <c r="AF10" s="2"/>
      <c r="AG10" s="2"/>
      <c r="AH10" s="2"/>
      <c r="AI10" s="2"/>
      <c r="AJ10" s="2"/>
      <c r="AK10" s="2"/>
      <c r="AL10" s="36">
        <f>データ!$U$6</f>
        <v>7814</v>
      </c>
      <c r="AM10" s="36"/>
      <c r="AN10" s="36"/>
      <c r="AO10" s="36"/>
      <c r="AP10" s="36"/>
      <c r="AQ10" s="36"/>
      <c r="AR10" s="36"/>
      <c r="AS10" s="36"/>
      <c r="AT10" s="37">
        <f>データ!$V$6</f>
        <v>17.52</v>
      </c>
      <c r="AU10" s="37"/>
      <c r="AV10" s="37"/>
      <c r="AW10" s="37"/>
      <c r="AX10" s="37"/>
      <c r="AY10" s="37"/>
      <c r="AZ10" s="37"/>
      <c r="BA10" s="37"/>
      <c r="BB10" s="37">
        <f>データ!$W$6</f>
        <v>446</v>
      </c>
      <c r="BC10" s="37"/>
      <c r="BD10" s="37"/>
      <c r="BE10" s="37"/>
      <c r="BF10" s="37"/>
      <c r="BG10" s="37"/>
      <c r="BH10" s="37"/>
      <c r="BI10" s="37"/>
      <c r="BJ10" s="2"/>
      <c r="BK10" s="2"/>
      <c r="BL10" s="52" t="s">
        <v>21</v>
      </c>
      <c r="BM10" s="53"/>
      <c r="BN10" s="54" t="s">
        <v>22</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6" t="s">
        <v>115</v>
      </c>
      <c r="BM16" s="47"/>
      <c r="BN16" s="47"/>
      <c r="BO16" s="47"/>
      <c r="BP16" s="47"/>
      <c r="BQ16" s="47"/>
      <c r="BR16" s="47"/>
      <c r="BS16" s="47"/>
      <c r="BT16" s="47"/>
      <c r="BU16" s="47"/>
      <c r="BV16" s="47"/>
      <c r="BW16" s="47"/>
      <c r="BX16" s="47"/>
      <c r="BY16" s="47"/>
      <c r="BZ16" s="4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6"/>
      <c r="BM17" s="47"/>
      <c r="BN17" s="47"/>
      <c r="BO17" s="47"/>
      <c r="BP17" s="47"/>
      <c r="BQ17" s="47"/>
      <c r="BR17" s="47"/>
      <c r="BS17" s="47"/>
      <c r="BT17" s="47"/>
      <c r="BU17" s="47"/>
      <c r="BV17" s="47"/>
      <c r="BW17" s="47"/>
      <c r="BX17" s="47"/>
      <c r="BY17" s="47"/>
      <c r="BZ17" s="4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6"/>
      <c r="BM18" s="47"/>
      <c r="BN18" s="47"/>
      <c r="BO18" s="47"/>
      <c r="BP18" s="47"/>
      <c r="BQ18" s="47"/>
      <c r="BR18" s="47"/>
      <c r="BS18" s="47"/>
      <c r="BT18" s="47"/>
      <c r="BU18" s="47"/>
      <c r="BV18" s="47"/>
      <c r="BW18" s="47"/>
      <c r="BX18" s="47"/>
      <c r="BY18" s="47"/>
      <c r="BZ18" s="4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6"/>
      <c r="BM19" s="47"/>
      <c r="BN19" s="47"/>
      <c r="BO19" s="47"/>
      <c r="BP19" s="47"/>
      <c r="BQ19" s="47"/>
      <c r="BR19" s="47"/>
      <c r="BS19" s="47"/>
      <c r="BT19" s="47"/>
      <c r="BU19" s="47"/>
      <c r="BV19" s="47"/>
      <c r="BW19" s="47"/>
      <c r="BX19" s="47"/>
      <c r="BY19" s="47"/>
      <c r="BZ19" s="4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6"/>
      <c r="BM20" s="47"/>
      <c r="BN20" s="47"/>
      <c r="BO20" s="47"/>
      <c r="BP20" s="47"/>
      <c r="BQ20" s="47"/>
      <c r="BR20" s="47"/>
      <c r="BS20" s="47"/>
      <c r="BT20" s="47"/>
      <c r="BU20" s="47"/>
      <c r="BV20" s="47"/>
      <c r="BW20" s="47"/>
      <c r="BX20" s="47"/>
      <c r="BY20" s="47"/>
      <c r="BZ20" s="4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6"/>
      <c r="BM21" s="47"/>
      <c r="BN21" s="47"/>
      <c r="BO21" s="47"/>
      <c r="BP21" s="47"/>
      <c r="BQ21" s="47"/>
      <c r="BR21" s="47"/>
      <c r="BS21" s="47"/>
      <c r="BT21" s="47"/>
      <c r="BU21" s="47"/>
      <c r="BV21" s="47"/>
      <c r="BW21" s="47"/>
      <c r="BX21" s="47"/>
      <c r="BY21" s="47"/>
      <c r="BZ21" s="4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6"/>
      <c r="BM22" s="47"/>
      <c r="BN22" s="47"/>
      <c r="BO22" s="47"/>
      <c r="BP22" s="47"/>
      <c r="BQ22" s="47"/>
      <c r="BR22" s="47"/>
      <c r="BS22" s="47"/>
      <c r="BT22" s="47"/>
      <c r="BU22" s="47"/>
      <c r="BV22" s="47"/>
      <c r="BW22" s="47"/>
      <c r="BX22" s="47"/>
      <c r="BY22" s="47"/>
      <c r="BZ22" s="4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6"/>
      <c r="BM23" s="47"/>
      <c r="BN23" s="47"/>
      <c r="BO23" s="47"/>
      <c r="BP23" s="47"/>
      <c r="BQ23" s="47"/>
      <c r="BR23" s="47"/>
      <c r="BS23" s="47"/>
      <c r="BT23" s="47"/>
      <c r="BU23" s="47"/>
      <c r="BV23" s="47"/>
      <c r="BW23" s="47"/>
      <c r="BX23" s="47"/>
      <c r="BY23" s="47"/>
      <c r="BZ23" s="4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6"/>
      <c r="BM24" s="47"/>
      <c r="BN24" s="47"/>
      <c r="BO24" s="47"/>
      <c r="BP24" s="47"/>
      <c r="BQ24" s="47"/>
      <c r="BR24" s="47"/>
      <c r="BS24" s="47"/>
      <c r="BT24" s="47"/>
      <c r="BU24" s="47"/>
      <c r="BV24" s="47"/>
      <c r="BW24" s="47"/>
      <c r="BX24" s="47"/>
      <c r="BY24" s="47"/>
      <c r="BZ24" s="4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6"/>
      <c r="BM25" s="47"/>
      <c r="BN25" s="47"/>
      <c r="BO25" s="47"/>
      <c r="BP25" s="47"/>
      <c r="BQ25" s="47"/>
      <c r="BR25" s="47"/>
      <c r="BS25" s="47"/>
      <c r="BT25" s="47"/>
      <c r="BU25" s="47"/>
      <c r="BV25" s="47"/>
      <c r="BW25" s="47"/>
      <c r="BX25" s="47"/>
      <c r="BY25" s="47"/>
      <c r="BZ25" s="4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6"/>
      <c r="BM26" s="47"/>
      <c r="BN26" s="47"/>
      <c r="BO26" s="47"/>
      <c r="BP26" s="47"/>
      <c r="BQ26" s="47"/>
      <c r="BR26" s="47"/>
      <c r="BS26" s="47"/>
      <c r="BT26" s="47"/>
      <c r="BU26" s="47"/>
      <c r="BV26" s="47"/>
      <c r="BW26" s="47"/>
      <c r="BX26" s="47"/>
      <c r="BY26" s="47"/>
      <c r="BZ26" s="4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6"/>
      <c r="BM27" s="47"/>
      <c r="BN27" s="47"/>
      <c r="BO27" s="47"/>
      <c r="BP27" s="47"/>
      <c r="BQ27" s="47"/>
      <c r="BR27" s="47"/>
      <c r="BS27" s="47"/>
      <c r="BT27" s="47"/>
      <c r="BU27" s="47"/>
      <c r="BV27" s="47"/>
      <c r="BW27" s="47"/>
      <c r="BX27" s="47"/>
      <c r="BY27" s="47"/>
      <c r="BZ27" s="4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6"/>
      <c r="BM28" s="47"/>
      <c r="BN28" s="47"/>
      <c r="BO28" s="47"/>
      <c r="BP28" s="47"/>
      <c r="BQ28" s="47"/>
      <c r="BR28" s="47"/>
      <c r="BS28" s="47"/>
      <c r="BT28" s="47"/>
      <c r="BU28" s="47"/>
      <c r="BV28" s="47"/>
      <c r="BW28" s="47"/>
      <c r="BX28" s="47"/>
      <c r="BY28" s="47"/>
      <c r="BZ28" s="4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6"/>
      <c r="BM29" s="47"/>
      <c r="BN29" s="47"/>
      <c r="BO29" s="47"/>
      <c r="BP29" s="47"/>
      <c r="BQ29" s="47"/>
      <c r="BR29" s="47"/>
      <c r="BS29" s="47"/>
      <c r="BT29" s="47"/>
      <c r="BU29" s="47"/>
      <c r="BV29" s="47"/>
      <c r="BW29" s="47"/>
      <c r="BX29" s="47"/>
      <c r="BY29" s="47"/>
      <c r="BZ29" s="4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6"/>
      <c r="BM30" s="47"/>
      <c r="BN30" s="47"/>
      <c r="BO30" s="47"/>
      <c r="BP30" s="47"/>
      <c r="BQ30" s="47"/>
      <c r="BR30" s="47"/>
      <c r="BS30" s="47"/>
      <c r="BT30" s="47"/>
      <c r="BU30" s="47"/>
      <c r="BV30" s="47"/>
      <c r="BW30" s="47"/>
      <c r="BX30" s="47"/>
      <c r="BY30" s="47"/>
      <c r="BZ30" s="4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6"/>
      <c r="BM31" s="47"/>
      <c r="BN31" s="47"/>
      <c r="BO31" s="47"/>
      <c r="BP31" s="47"/>
      <c r="BQ31" s="47"/>
      <c r="BR31" s="47"/>
      <c r="BS31" s="47"/>
      <c r="BT31" s="47"/>
      <c r="BU31" s="47"/>
      <c r="BV31" s="47"/>
      <c r="BW31" s="47"/>
      <c r="BX31" s="47"/>
      <c r="BY31" s="47"/>
      <c r="BZ31" s="4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6"/>
      <c r="BM32" s="47"/>
      <c r="BN32" s="47"/>
      <c r="BO32" s="47"/>
      <c r="BP32" s="47"/>
      <c r="BQ32" s="47"/>
      <c r="BR32" s="47"/>
      <c r="BS32" s="47"/>
      <c r="BT32" s="47"/>
      <c r="BU32" s="47"/>
      <c r="BV32" s="47"/>
      <c r="BW32" s="47"/>
      <c r="BX32" s="47"/>
      <c r="BY32" s="47"/>
      <c r="BZ32" s="4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6"/>
      <c r="BM33" s="47"/>
      <c r="BN33" s="47"/>
      <c r="BO33" s="47"/>
      <c r="BP33" s="47"/>
      <c r="BQ33" s="47"/>
      <c r="BR33" s="47"/>
      <c r="BS33" s="47"/>
      <c r="BT33" s="47"/>
      <c r="BU33" s="47"/>
      <c r="BV33" s="47"/>
      <c r="BW33" s="47"/>
      <c r="BX33" s="47"/>
      <c r="BY33" s="47"/>
      <c r="BZ33" s="4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6"/>
      <c r="BM34" s="47"/>
      <c r="BN34" s="47"/>
      <c r="BO34" s="47"/>
      <c r="BP34" s="47"/>
      <c r="BQ34" s="47"/>
      <c r="BR34" s="47"/>
      <c r="BS34" s="47"/>
      <c r="BT34" s="47"/>
      <c r="BU34" s="47"/>
      <c r="BV34" s="47"/>
      <c r="BW34" s="47"/>
      <c r="BX34" s="47"/>
      <c r="BY34" s="47"/>
      <c r="BZ34" s="4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6"/>
      <c r="BM35" s="47"/>
      <c r="BN35" s="47"/>
      <c r="BO35" s="47"/>
      <c r="BP35" s="47"/>
      <c r="BQ35" s="47"/>
      <c r="BR35" s="47"/>
      <c r="BS35" s="47"/>
      <c r="BT35" s="47"/>
      <c r="BU35" s="47"/>
      <c r="BV35" s="47"/>
      <c r="BW35" s="47"/>
      <c r="BX35" s="47"/>
      <c r="BY35" s="47"/>
      <c r="BZ35" s="4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6"/>
      <c r="BM36" s="47"/>
      <c r="BN36" s="47"/>
      <c r="BO36" s="47"/>
      <c r="BP36" s="47"/>
      <c r="BQ36" s="47"/>
      <c r="BR36" s="47"/>
      <c r="BS36" s="47"/>
      <c r="BT36" s="47"/>
      <c r="BU36" s="47"/>
      <c r="BV36" s="47"/>
      <c r="BW36" s="47"/>
      <c r="BX36" s="47"/>
      <c r="BY36" s="47"/>
      <c r="BZ36" s="4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6"/>
      <c r="BM37" s="47"/>
      <c r="BN37" s="47"/>
      <c r="BO37" s="47"/>
      <c r="BP37" s="47"/>
      <c r="BQ37" s="47"/>
      <c r="BR37" s="47"/>
      <c r="BS37" s="47"/>
      <c r="BT37" s="47"/>
      <c r="BU37" s="47"/>
      <c r="BV37" s="47"/>
      <c r="BW37" s="47"/>
      <c r="BX37" s="47"/>
      <c r="BY37" s="47"/>
      <c r="BZ37" s="4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6"/>
      <c r="BM38" s="47"/>
      <c r="BN38" s="47"/>
      <c r="BO38" s="47"/>
      <c r="BP38" s="47"/>
      <c r="BQ38" s="47"/>
      <c r="BR38" s="47"/>
      <c r="BS38" s="47"/>
      <c r="BT38" s="47"/>
      <c r="BU38" s="47"/>
      <c r="BV38" s="47"/>
      <c r="BW38" s="47"/>
      <c r="BX38" s="47"/>
      <c r="BY38" s="47"/>
      <c r="BZ38" s="4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6"/>
      <c r="BM39" s="47"/>
      <c r="BN39" s="47"/>
      <c r="BO39" s="47"/>
      <c r="BP39" s="47"/>
      <c r="BQ39" s="47"/>
      <c r="BR39" s="47"/>
      <c r="BS39" s="47"/>
      <c r="BT39" s="47"/>
      <c r="BU39" s="47"/>
      <c r="BV39" s="47"/>
      <c r="BW39" s="47"/>
      <c r="BX39" s="47"/>
      <c r="BY39" s="47"/>
      <c r="BZ39" s="4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6"/>
      <c r="BM40" s="47"/>
      <c r="BN40" s="47"/>
      <c r="BO40" s="47"/>
      <c r="BP40" s="47"/>
      <c r="BQ40" s="47"/>
      <c r="BR40" s="47"/>
      <c r="BS40" s="47"/>
      <c r="BT40" s="47"/>
      <c r="BU40" s="47"/>
      <c r="BV40" s="47"/>
      <c r="BW40" s="47"/>
      <c r="BX40" s="47"/>
      <c r="BY40" s="47"/>
      <c r="BZ40" s="4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6"/>
      <c r="BM41" s="47"/>
      <c r="BN41" s="47"/>
      <c r="BO41" s="47"/>
      <c r="BP41" s="47"/>
      <c r="BQ41" s="47"/>
      <c r="BR41" s="47"/>
      <c r="BS41" s="47"/>
      <c r="BT41" s="47"/>
      <c r="BU41" s="47"/>
      <c r="BV41" s="47"/>
      <c r="BW41" s="47"/>
      <c r="BX41" s="47"/>
      <c r="BY41" s="47"/>
      <c r="BZ41" s="4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6"/>
      <c r="BM42" s="47"/>
      <c r="BN42" s="47"/>
      <c r="BO42" s="47"/>
      <c r="BP42" s="47"/>
      <c r="BQ42" s="47"/>
      <c r="BR42" s="47"/>
      <c r="BS42" s="47"/>
      <c r="BT42" s="47"/>
      <c r="BU42" s="47"/>
      <c r="BV42" s="47"/>
      <c r="BW42" s="47"/>
      <c r="BX42" s="47"/>
      <c r="BY42" s="47"/>
      <c r="BZ42" s="4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6"/>
      <c r="BM43" s="47"/>
      <c r="BN43" s="47"/>
      <c r="BO43" s="47"/>
      <c r="BP43" s="47"/>
      <c r="BQ43" s="47"/>
      <c r="BR43" s="47"/>
      <c r="BS43" s="47"/>
      <c r="BT43" s="47"/>
      <c r="BU43" s="47"/>
      <c r="BV43" s="47"/>
      <c r="BW43" s="47"/>
      <c r="BX43" s="47"/>
      <c r="BY43" s="47"/>
      <c r="BZ43" s="4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9"/>
      <c r="BM44" s="50"/>
      <c r="BN44" s="50"/>
      <c r="BO44" s="50"/>
      <c r="BP44" s="50"/>
      <c r="BQ44" s="50"/>
      <c r="BR44" s="50"/>
      <c r="BS44" s="50"/>
      <c r="BT44" s="50"/>
      <c r="BU44" s="50"/>
      <c r="BV44" s="50"/>
      <c r="BW44" s="50"/>
      <c r="BX44" s="50"/>
      <c r="BY44" s="50"/>
      <c r="BZ44" s="5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6" t="s">
        <v>113</v>
      </c>
      <c r="BM47" s="47"/>
      <c r="BN47" s="47"/>
      <c r="BO47" s="47"/>
      <c r="BP47" s="47"/>
      <c r="BQ47" s="47"/>
      <c r="BR47" s="47"/>
      <c r="BS47" s="47"/>
      <c r="BT47" s="47"/>
      <c r="BU47" s="47"/>
      <c r="BV47" s="47"/>
      <c r="BW47" s="47"/>
      <c r="BX47" s="47"/>
      <c r="BY47" s="47"/>
      <c r="BZ47" s="4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6"/>
      <c r="BM48" s="47"/>
      <c r="BN48" s="47"/>
      <c r="BO48" s="47"/>
      <c r="BP48" s="47"/>
      <c r="BQ48" s="47"/>
      <c r="BR48" s="47"/>
      <c r="BS48" s="47"/>
      <c r="BT48" s="47"/>
      <c r="BU48" s="47"/>
      <c r="BV48" s="47"/>
      <c r="BW48" s="47"/>
      <c r="BX48" s="47"/>
      <c r="BY48" s="47"/>
      <c r="BZ48" s="4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6"/>
      <c r="BM49" s="47"/>
      <c r="BN49" s="47"/>
      <c r="BO49" s="47"/>
      <c r="BP49" s="47"/>
      <c r="BQ49" s="47"/>
      <c r="BR49" s="47"/>
      <c r="BS49" s="47"/>
      <c r="BT49" s="47"/>
      <c r="BU49" s="47"/>
      <c r="BV49" s="47"/>
      <c r="BW49" s="47"/>
      <c r="BX49" s="47"/>
      <c r="BY49" s="47"/>
      <c r="BZ49" s="4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6"/>
      <c r="BM50" s="47"/>
      <c r="BN50" s="47"/>
      <c r="BO50" s="47"/>
      <c r="BP50" s="47"/>
      <c r="BQ50" s="47"/>
      <c r="BR50" s="47"/>
      <c r="BS50" s="47"/>
      <c r="BT50" s="47"/>
      <c r="BU50" s="47"/>
      <c r="BV50" s="47"/>
      <c r="BW50" s="47"/>
      <c r="BX50" s="47"/>
      <c r="BY50" s="47"/>
      <c r="BZ50" s="4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6"/>
      <c r="BM51" s="47"/>
      <c r="BN51" s="47"/>
      <c r="BO51" s="47"/>
      <c r="BP51" s="47"/>
      <c r="BQ51" s="47"/>
      <c r="BR51" s="47"/>
      <c r="BS51" s="47"/>
      <c r="BT51" s="47"/>
      <c r="BU51" s="47"/>
      <c r="BV51" s="47"/>
      <c r="BW51" s="47"/>
      <c r="BX51" s="47"/>
      <c r="BY51" s="47"/>
      <c r="BZ51" s="4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6"/>
      <c r="BM52" s="47"/>
      <c r="BN52" s="47"/>
      <c r="BO52" s="47"/>
      <c r="BP52" s="47"/>
      <c r="BQ52" s="47"/>
      <c r="BR52" s="47"/>
      <c r="BS52" s="47"/>
      <c r="BT52" s="47"/>
      <c r="BU52" s="47"/>
      <c r="BV52" s="47"/>
      <c r="BW52" s="47"/>
      <c r="BX52" s="47"/>
      <c r="BY52" s="47"/>
      <c r="BZ52" s="4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6"/>
      <c r="BM53" s="47"/>
      <c r="BN53" s="47"/>
      <c r="BO53" s="47"/>
      <c r="BP53" s="47"/>
      <c r="BQ53" s="47"/>
      <c r="BR53" s="47"/>
      <c r="BS53" s="47"/>
      <c r="BT53" s="47"/>
      <c r="BU53" s="47"/>
      <c r="BV53" s="47"/>
      <c r="BW53" s="47"/>
      <c r="BX53" s="47"/>
      <c r="BY53" s="47"/>
      <c r="BZ53" s="4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6"/>
      <c r="BM54" s="47"/>
      <c r="BN54" s="47"/>
      <c r="BO54" s="47"/>
      <c r="BP54" s="47"/>
      <c r="BQ54" s="47"/>
      <c r="BR54" s="47"/>
      <c r="BS54" s="47"/>
      <c r="BT54" s="47"/>
      <c r="BU54" s="47"/>
      <c r="BV54" s="47"/>
      <c r="BW54" s="47"/>
      <c r="BX54" s="47"/>
      <c r="BY54" s="47"/>
      <c r="BZ54" s="4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6"/>
      <c r="BM55" s="47"/>
      <c r="BN55" s="47"/>
      <c r="BO55" s="47"/>
      <c r="BP55" s="47"/>
      <c r="BQ55" s="47"/>
      <c r="BR55" s="47"/>
      <c r="BS55" s="47"/>
      <c r="BT55" s="47"/>
      <c r="BU55" s="47"/>
      <c r="BV55" s="47"/>
      <c r="BW55" s="47"/>
      <c r="BX55" s="47"/>
      <c r="BY55" s="47"/>
      <c r="BZ55" s="4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6"/>
      <c r="BM56" s="47"/>
      <c r="BN56" s="47"/>
      <c r="BO56" s="47"/>
      <c r="BP56" s="47"/>
      <c r="BQ56" s="47"/>
      <c r="BR56" s="47"/>
      <c r="BS56" s="47"/>
      <c r="BT56" s="47"/>
      <c r="BU56" s="47"/>
      <c r="BV56" s="47"/>
      <c r="BW56" s="47"/>
      <c r="BX56" s="47"/>
      <c r="BY56" s="47"/>
      <c r="BZ56" s="4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6"/>
      <c r="BM57" s="47"/>
      <c r="BN57" s="47"/>
      <c r="BO57" s="47"/>
      <c r="BP57" s="47"/>
      <c r="BQ57" s="47"/>
      <c r="BR57" s="47"/>
      <c r="BS57" s="47"/>
      <c r="BT57" s="47"/>
      <c r="BU57" s="47"/>
      <c r="BV57" s="47"/>
      <c r="BW57" s="47"/>
      <c r="BX57" s="47"/>
      <c r="BY57" s="47"/>
      <c r="BZ57" s="4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6"/>
      <c r="BM58" s="47"/>
      <c r="BN58" s="47"/>
      <c r="BO58" s="47"/>
      <c r="BP58" s="47"/>
      <c r="BQ58" s="47"/>
      <c r="BR58" s="47"/>
      <c r="BS58" s="47"/>
      <c r="BT58" s="47"/>
      <c r="BU58" s="47"/>
      <c r="BV58" s="47"/>
      <c r="BW58" s="47"/>
      <c r="BX58" s="47"/>
      <c r="BY58" s="47"/>
      <c r="BZ58" s="4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6"/>
      <c r="BM59" s="47"/>
      <c r="BN59" s="47"/>
      <c r="BO59" s="47"/>
      <c r="BP59" s="47"/>
      <c r="BQ59" s="47"/>
      <c r="BR59" s="47"/>
      <c r="BS59" s="47"/>
      <c r="BT59" s="47"/>
      <c r="BU59" s="47"/>
      <c r="BV59" s="47"/>
      <c r="BW59" s="47"/>
      <c r="BX59" s="47"/>
      <c r="BY59" s="47"/>
      <c r="BZ59" s="48"/>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6"/>
      <c r="BM60" s="47"/>
      <c r="BN60" s="47"/>
      <c r="BO60" s="47"/>
      <c r="BP60" s="47"/>
      <c r="BQ60" s="47"/>
      <c r="BR60" s="47"/>
      <c r="BS60" s="47"/>
      <c r="BT60" s="47"/>
      <c r="BU60" s="47"/>
      <c r="BV60" s="47"/>
      <c r="BW60" s="47"/>
      <c r="BX60" s="47"/>
      <c r="BY60" s="47"/>
      <c r="BZ60" s="48"/>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6"/>
      <c r="BM61" s="47"/>
      <c r="BN61" s="47"/>
      <c r="BO61" s="47"/>
      <c r="BP61" s="47"/>
      <c r="BQ61" s="47"/>
      <c r="BR61" s="47"/>
      <c r="BS61" s="47"/>
      <c r="BT61" s="47"/>
      <c r="BU61" s="47"/>
      <c r="BV61" s="47"/>
      <c r="BW61" s="47"/>
      <c r="BX61" s="47"/>
      <c r="BY61" s="47"/>
      <c r="BZ61" s="4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6"/>
      <c r="BM62" s="47"/>
      <c r="BN62" s="47"/>
      <c r="BO62" s="47"/>
      <c r="BP62" s="47"/>
      <c r="BQ62" s="47"/>
      <c r="BR62" s="47"/>
      <c r="BS62" s="47"/>
      <c r="BT62" s="47"/>
      <c r="BU62" s="47"/>
      <c r="BV62" s="47"/>
      <c r="BW62" s="47"/>
      <c r="BX62" s="47"/>
      <c r="BY62" s="47"/>
      <c r="BZ62" s="4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9"/>
      <c r="BM63" s="50"/>
      <c r="BN63" s="50"/>
      <c r="BO63" s="50"/>
      <c r="BP63" s="50"/>
      <c r="BQ63" s="50"/>
      <c r="BR63" s="50"/>
      <c r="BS63" s="50"/>
      <c r="BT63" s="50"/>
      <c r="BU63" s="50"/>
      <c r="BV63" s="50"/>
      <c r="BW63" s="50"/>
      <c r="BX63" s="50"/>
      <c r="BY63" s="50"/>
      <c r="BZ63" s="5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6" t="s">
        <v>114</v>
      </c>
      <c r="BM66" s="47"/>
      <c r="BN66" s="47"/>
      <c r="BO66" s="47"/>
      <c r="BP66" s="47"/>
      <c r="BQ66" s="47"/>
      <c r="BR66" s="47"/>
      <c r="BS66" s="47"/>
      <c r="BT66" s="47"/>
      <c r="BU66" s="47"/>
      <c r="BV66" s="47"/>
      <c r="BW66" s="47"/>
      <c r="BX66" s="47"/>
      <c r="BY66" s="47"/>
      <c r="BZ66" s="4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7"/>
      <c r="BN67" s="47"/>
      <c r="BO67" s="47"/>
      <c r="BP67" s="47"/>
      <c r="BQ67" s="47"/>
      <c r="BR67" s="47"/>
      <c r="BS67" s="47"/>
      <c r="BT67" s="47"/>
      <c r="BU67" s="47"/>
      <c r="BV67" s="47"/>
      <c r="BW67" s="47"/>
      <c r="BX67" s="47"/>
      <c r="BY67" s="47"/>
      <c r="BZ67" s="4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7"/>
      <c r="BN68" s="47"/>
      <c r="BO68" s="47"/>
      <c r="BP68" s="47"/>
      <c r="BQ68" s="47"/>
      <c r="BR68" s="47"/>
      <c r="BS68" s="47"/>
      <c r="BT68" s="47"/>
      <c r="BU68" s="47"/>
      <c r="BV68" s="47"/>
      <c r="BW68" s="47"/>
      <c r="BX68" s="47"/>
      <c r="BY68" s="47"/>
      <c r="BZ68" s="4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7"/>
      <c r="BN69" s="47"/>
      <c r="BO69" s="47"/>
      <c r="BP69" s="47"/>
      <c r="BQ69" s="47"/>
      <c r="BR69" s="47"/>
      <c r="BS69" s="47"/>
      <c r="BT69" s="47"/>
      <c r="BU69" s="47"/>
      <c r="BV69" s="47"/>
      <c r="BW69" s="47"/>
      <c r="BX69" s="47"/>
      <c r="BY69" s="47"/>
      <c r="BZ69" s="4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7"/>
      <c r="BN70" s="47"/>
      <c r="BO70" s="47"/>
      <c r="BP70" s="47"/>
      <c r="BQ70" s="47"/>
      <c r="BR70" s="47"/>
      <c r="BS70" s="47"/>
      <c r="BT70" s="47"/>
      <c r="BU70" s="47"/>
      <c r="BV70" s="47"/>
      <c r="BW70" s="47"/>
      <c r="BX70" s="47"/>
      <c r="BY70" s="47"/>
      <c r="BZ70" s="4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7"/>
      <c r="BN71" s="47"/>
      <c r="BO71" s="47"/>
      <c r="BP71" s="47"/>
      <c r="BQ71" s="47"/>
      <c r="BR71" s="47"/>
      <c r="BS71" s="47"/>
      <c r="BT71" s="47"/>
      <c r="BU71" s="47"/>
      <c r="BV71" s="47"/>
      <c r="BW71" s="47"/>
      <c r="BX71" s="47"/>
      <c r="BY71" s="47"/>
      <c r="BZ71" s="4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7"/>
      <c r="BN72" s="47"/>
      <c r="BO72" s="47"/>
      <c r="BP72" s="47"/>
      <c r="BQ72" s="47"/>
      <c r="BR72" s="47"/>
      <c r="BS72" s="47"/>
      <c r="BT72" s="47"/>
      <c r="BU72" s="47"/>
      <c r="BV72" s="47"/>
      <c r="BW72" s="47"/>
      <c r="BX72" s="47"/>
      <c r="BY72" s="47"/>
      <c r="BZ72" s="4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7"/>
      <c r="BN73" s="47"/>
      <c r="BO73" s="47"/>
      <c r="BP73" s="47"/>
      <c r="BQ73" s="47"/>
      <c r="BR73" s="47"/>
      <c r="BS73" s="47"/>
      <c r="BT73" s="47"/>
      <c r="BU73" s="47"/>
      <c r="BV73" s="47"/>
      <c r="BW73" s="47"/>
      <c r="BX73" s="47"/>
      <c r="BY73" s="47"/>
      <c r="BZ73" s="4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7"/>
      <c r="BN74" s="47"/>
      <c r="BO74" s="47"/>
      <c r="BP74" s="47"/>
      <c r="BQ74" s="47"/>
      <c r="BR74" s="47"/>
      <c r="BS74" s="47"/>
      <c r="BT74" s="47"/>
      <c r="BU74" s="47"/>
      <c r="BV74" s="47"/>
      <c r="BW74" s="47"/>
      <c r="BX74" s="47"/>
      <c r="BY74" s="47"/>
      <c r="BZ74" s="4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7"/>
      <c r="BN75" s="47"/>
      <c r="BO75" s="47"/>
      <c r="BP75" s="47"/>
      <c r="BQ75" s="47"/>
      <c r="BR75" s="47"/>
      <c r="BS75" s="47"/>
      <c r="BT75" s="47"/>
      <c r="BU75" s="47"/>
      <c r="BV75" s="47"/>
      <c r="BW75" s="47"/>
      <c r="BX75" s="47"/>
      <c r="BY75" s="47"/>
      <c r="BZ75" s="4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7"/>
      <c r="BN76" s="47"/>
      <c r="BO76" s="47"/>
      <c r="BP76" s="47"/>
      <c r="BQ76" s="47"/>
      <c r="BR76" s="47"/>
      <c r="BS76" s="47"/>
      <c r="BT76" s="47"/>
      <c r="BU76" s="47"/>
      <c r="BV76" s="47"/>
      <c r="BW76" s="47"/>
      <c r="BX76" s="47"/>
      <c r="BY76" s="47"/>
      <c r="BZ76" s="4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7"/>
      <c r="BN77" s="47"/>
      <c r="BO77" s="47"/>
      <c r="BP77" s="47"/>
      <c r="BQ77" s="47"/>
      <c r="BR77" s="47"/>
      <c r="BS77" s="47"/>
      <c r="BT77" s="47"/>
      <c r="BU77" s="47"/>
      <c r="BV77" s="47"/>
      <c r="BW77" s="47"/>
      <c r="BX77" s="47"/>
      <c r="BY77" s="47"/>
      <c r="BZ77" s="4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7"/>
      <c r="BN78" s="47"/>
      <c r="BO78" s="47"/>
      <c r="BP78" s="47"/>
      <c r="BQ78" s="47"/>
      <c r="BR78" s="47"/>
      <c r="BS78" s="47"/>
      <c r="BT78" s="47"/>
      <c r="BU78" s="47"/>
      <c r="BV78" s="47"/>
      <c r="BW78" s="47"/>
      <c r="BX78" s="47"/>
      <c r="BY78" s="47"/>
      <c r="BZ78" s="4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7"/>
      <c r="BN79" s="47"/>
      <c r="BO79" s="47"/>
      <c r="BP79" s="47"/>
      <c r="BQ79" s="47"/>
      <c r="BR79" s="47"/>
      <c r="BS79" s="47"/>
      <c r="BT79" s="47"/>
      <c r="BU79" s="47"/>
      <c r="BV79" s="47"/>
      <c r="BW79" s="47"/>
      <c r="BX79" s="47"/>
      <c r="BY79" s="47"/>
      <c r="BZ79" s="4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7"/>
      <c r="BN80" s="47"/>
      <c r="BO80" s="47"/>
      <c r="BP80" s="47"/>
      <c r="BQ80" s="47"/>
      <c r="BR80" s="47"/>
      <c r="BS80" s="47"/>
      <c r="BT80" s="47"/>
      <c r="BU80" s="47"/>
      <c r="BV80" s="47"/>
      <c r="BW80" s="47"/>
      <c r="BX80" s="47"/>
      <c r="BY80" s="47"/>
      <c r="BZ80" s="4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7"/>
      <c r="BN81" s="47"/>
      <c r="BO81" s="47"/>
      <c r="BP81" s="47"/>
      <c r="BQ81" s="47"/>
      <c r="BR81" s="47"/>
      <c r="BS81" s="47"/>
      <c r="BT81" s="47"/>
      <c r="BU81" s="47"/>
      <c r="BV81" s="47"/>
      <c r="BW81" s="47"/>
      <c r="BX81" s="47"/>
      <c r="BY81" s="47"/>
      <c r="BZ81" s="4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41</v>
      </c>
      <c r="N85" s="13" t="s">
        <v>42</v>
      </c>
      <c r="O85" s="13" t="str">
        <f>データ!EN6</f>
        <v>【0.40】</v>
      </c>
    </row>
  </sheetData>
  <sheetProtection algorithmName="SHA-512" hashValue="hpSbgBinb01/BSH9k3Sttp4TOaHdrvYOCXfVsv5aIVTlF7/yO3iRSLvEWH2Q5DJad68Ws9ejykDHX0W5Uisfng==" saltValue="IxmLkpQefra5I+oOfaeRc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27</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54</v>
      </c>
      <c r="B4" s="17"/>
      <c r="C4" s="17"/>
      <c r="D4" s="17"/>
      <c r="E4" s="17"/>
      <c r="F4" s="17"/>
      <c r="G4" s="17"/>
      <c r="H4" s="74"/>
      <c r="I4" s="75"/>
      <c r="J4" s="75"/>
      <c r="K4" s="75"/>
      <c r="L4" s="75"/>
      <c r="M4" s="75"/>
      <c r="N4" s="75"/>
      <c r="O4" s="75"/>
      <c r="P4" s="75"/>
      <c r="Q4" s="75"/>
      <c r="R4" s="75"/>
      <c r="S4" s="75"/>
      <c r="T4" s="75"/>
      <c r="U4" s="75"/>
      <c r="V4" s="75"/>
      <c r="W4" s="76"/>
      <c r="X4" s="70" t="s">
        <v>55</v>
      </c>
      <c r="Y4" s="70"/>
      <c r="Z4" s="70"/>
      <c r="AA4" s="70"/>
      <c r="AB4" s="70"/>
      <c r="AC4" s="70"/>
      <c r="AD4" s="70"/>
      <c r="AE4" s="70"/>
      <c r="AF4" s="70"/>
      <c r="AG4" s="70"/>
      <c r="AH4" s="70"/>
      <c r="AI4" s="70" t="s">
        <v>56</v>
      </c>
      <c r="AJ4" s="70"/>
      <c r="AK4" s="70"/>
      <c r="AL4" s="70"/>
      <c r="AM4" s="70"/>
      <c r="AN4" s="70"/>
      <c r="AO4" s="70"/>
      <c r="AP4" s="70"/>
      <c r="AQ4" s="70"/>
      <c r="AR4" s="70"/>
      <c r="AS4" s="70"/>
      <c r="AT4" s="70" t="s">
        <v>57</v>
      </c>
      <c r="AU4" s="70"/>
      <c r="AV4" s="70"/>
      <c r="AW4" s="70"/>
      <c r="AX4" s="70"/>
      <c r="AY4" s="70"/>
      <c r="AZ4" s="70"/>
      <c r="BA4" s="70"/>
      <c r="BB4" s="70"/>
      <c r="BC4" s="70"/>
      <c r="BD4" s="70"/>
      <c r="BE4" s="70" t="s">
        <v>58</v>
      </c>
      <c r="BF4" s="70"/>
      <c r="BG4" s="70"/>
      <c r="BH4" s="70"/>
      <c r="BI4" s="70"/>
      <c r="BJ4" s="70"/>
      <c r="BK4" s="70"/>
      <c r="BL4" s="70"/>
      <c r="BM4" s="70"/>
      <c r="BN4" s="70"/>
      <c r="BO4" s="70"/>
      <c r="BP4" s="70" t="s">
        <v>59</v>
      </c>
      <c r="BQ4" s="70"/>
      <c r="BR4" s="70"/>
      <c r="BS4" s="70"/>
      <c r="BT4" s="70"/>
      <c r="BU4" s="70"/>
      <c r="BV4" s="70"/>
      <c r="BW4" s="70"/>
      <c r="BX4" s="70"/>
      <c r="BY4" s="70"/>
      <c r="BZ4" s="70"/>
      <c r="CA4" s="70" t="s">
        <v>60</v>
      </c>
      <c r="CB4" s="70"/>
      <c r="CC4" s="70"/>
      <c r="CD4" s="70"/>
      <c r="CE4" s="70"/>
      <c r="CF4" s="70"/>
      <c r="CG4" s="70"/>
      <c r="CH4" s="70"/>
      <c r="CI4" s="70"/>
      <c r="CJ4" s="70"/>
      <c r="CK4" s="70"/>
      <c r="CL4" s="70" t="s">
        <v>61</v>
      </c>
      <c r="CM4" s="70"/>
      <c r="CN4" s="70"/>
      <c r="CO4" s="70"/>
      <c r="CP4" s="70"/>
      <c r="CQ4" s="70"/>
      <c r="CR4" s="70"/>
      <c r="CS4" s="70"/>
      <c r="CT4" s="70"/>
      <c r="CU4" s="70"/>
      <c r="CV4" s="70"/>
      <c r="CW4" s="70" t="s">
        <v>62</v>
      </c>
      <c r="CX4" s="70"/>
      <c r="CY4" s="70"/>
      <c r="CZ4" s="70"/>
      <c r="DA4" s="70"/>
      <c r="DB4" s="70"/>
      <c r="DC4" s="70"/>
      <c r="DD4" s="70"/>
      <c r="DE4" s="70"/>
      <c r="DF4" s="70"/>
      <c r="DG4" s="70"/>
      <c r="DH4" s="70" t="s">
        <v>63</v>
      </c>
      <c r="DI4" s="70"/>
      <c r="DJ4" s="70"/>
      <c r="DK4" s="70"/>
      <c r="DL4" s="70"/>
      <c r="DM4" s="70"/>
      <c r="DN4" s="70"/>
      <c r="DO4" s="70"/>
      <c r="DP4" s="70"/>
      <c r="DQ4" s="70"/>
      <c r="DR4" s="70"/>
      <c r="DS4" s="70" t="s">
        <v>64</v>
      </c>
      <c r="DT4" s="70"/>
      <c r="DU4" s="70"/>
      <c r="DV4" s="70"/>
      <c r="DW4" s="70"/>
      <c r="DX4" s="70"/>
      <c r="DY4" s="70"/>
      <c r="DZ4" s="70"/>
      <c r="EA4" s="70"/>
      <c r="EB4" s="70"/>
      <c r="EC4" s="70"/>
      <c r="ED4" s="70" t="s">
        <v>65</v>
      </c>
      <c r="EE4" s="70"/>
      <c r="EF4" s="70"/>
      <c r="EG4" s="70"/>
      <c r="EH4" s="70"/>
      <c r="EI4" s="70"/>
      <c r="EJ4" s="70"/>
      <c r="EK4" s="70"/>
      <c r="EL4" s="70"/>
      <c r="EM4" s="70"/>
      <c r="EN4" s="70"/>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2023</v>
      </c>
      <c r="C6" s="20">
        <f t="shared" ref="C6:W6" si="3">C7</f>
        <v>154822</v>
      </c>
      <c r="D6" s="20">
        <f t="shared" si="3"/>
        <v>47</v>
      </c>
      <c r="E6" s="20">
        <f t="shared" si="3"/>
        <v>1</v>
      </c>
      <c r="F6" s="20">
        <f t="shared" si="3"/>
        <v>0</v>
      </c>
      <c r="G6" s="20">
        <f t="shared" si="3"/>
        <v>0</v>
      </c>
      <c r="H6" s="20" t="str">
        <f t="shared" si="3"/>
        <v>新潟県　津南町</v>
      </c>
      <c r="I6" s="20" t="str">
        <f t="shared" si="3"/>
        <v>法非適用</v>
      </c>
      <c r="J6" s="20" t="str">
        <f t="shared" si="3"/>
        <v>水道事業</v>
      </c>
      <c r="K6" s="20" t="str">
        <f t="shared" si="3"/>
        <v>簡易水道事業</v>
      </c>
      <c r="L6" s="20" t="str">
        <f t="shared" si="3"/>
        <v>D2</v>
      </c>
      <c r="M6" s="20" t="str">
        <f t="shared" si="3"/>
        <v>非設置</v>
      </c>
      <c r="N6" s="21" t="str">
        <f t="shared" si="3"/>
        <v>-</v>
      </c>
      <c r="O6" s="21" t="str">
        <f t="shared" si="3"/>
        <v>該当数値なし</v>
      </c>
      <c r="P6" s="21">
        <f t="shared" si="3"/>
        <v>90.88</v>
      </c>
      <c r="Q6" s="21">
        <f t="shared" si="3"/>
        <v>1980</v>
      </c>
      <c r="R6" s="21">
        <f t="shared" si="3"/>
        <v>8672</v>
      </c>
      <c r="S6" s="21">
        <f t="shared" si="3"/>
        <v>170.21</v>
      </c>
      <c r="T6" s="21">
        <f t="shared" si="3"/>
        <v>50.95</v>
      </c>
      <c r="U6" s="21">
        <f t="shared" si="3"/>
        <v>7814</v>
      </c>
      <c r="V6" s="21">
        <f t="shared" si="3"/>
        <v>17.52</v>
      </c>
      <c r="W6" s="21">
        <f t="shared" si="3"/>
        <v>446</v>
      </c>
      <c r="X6" s="22">
        <f>IF(X7="",NA(),X7)</f>
        <v>102.2</v>
      </c>
      <c r="Y6" s="22">
        <f t="shared" ref="Y6:AG6" si="4">IF(Y7="",NA(),Y7)</f>
        <v>102.69</v>
      </c>
      <c r="Z6" s="22">
        <f t="shared" si="4"/>
        <v>90.11</v>
      </c>
      <c r="AA6" s="22">
        <f t="shared" si="4"/>
        <v>89.79</v>
      </c>
      <c r="AB6" s="22">
        <f t="shared" si="4"/>
        <v>73.48</v>
      </c>
      <c r="AC6" s="22">
        <f t="shared" si="4"/>
        <v>72.760000000000005</v>
      </c>
      <c r="AD6" s="22">
        <f t="shared" si="4"/>
        <v>82.57</v>
      </c>
      <c r="AE6" s="22">
        <f t="shared" si="4"/>
        <v>81.17</v>
      </c>
      <c r="AF6" s="22">
        <f t="shared" si="4"/>
        <v>76.28</v>
      </c>
      <c r="AG6" s="22">
        <f t="shared" si="4"/>
        <v>78.239999999999995</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554.84</v>
      </c>
      <c r="BF6" s="22">
        <f t="shared" ref="BF6:BN6" si="7">IF(BF7="",NA(),BF7)</f>
        <v>510.96</v>
      </c>
      <c r="BG6" s="22">
        <f t="shared" si="7"/>
        <v>500.81</v>
      </c>
      <c r="BH6" s="22">
        <f t="shared" si="7"/>
        <v>498.54</v>
      </c>
      <c r="BI6" s="22">
        <f t="shared" si="7"/>
        <v>569.63</v>
      </c>
      <c r="BJ6" s="22">
        <f t="shared" si="7"/>
        <v>1245.46</v>
      </c>
      <c r="BK6" s="22">
        <f t="shared" si="7"/>
        <v>834.1</v>
      </c>
      <c r="BL6" s="22">
        <f t="shared" si="7"/>
        <v>853.42</v>
      </c>
      <c r="BM6" s="22">
        <f t="shared" si="7"/>
        <v>906.61</v>
      </c>
      <c r="BN6" s="22">
        <f t="shared" si="7"/>
        <v>1008.49</v>
      </c>
      <c r="BO6" s="21" t="str">
        <f>IF(BO7="","",IF(BO7="-","【-】","【"&amp;SUBSTITUTE(TEXT(BO7,"#,##0.00"),"-","△")&amp;"】"))</f>
        <v>【1,045.20】</v>
      </c>
      <c r="BP6" s="22">
        <f>IF(BP7="",NA(),BP7)</f>
        <v>94.23</v>
      </c>
      <c r="BQ6" s="22">
        <f t="shared" ref="BQ6:BY6" si="8">IF(BQ7="",NA(),BQ7)</f>
        <v>95.46</v>
      </c>
      <c r="BR6" s="22">
        <f t="shared" si="8"/>
        <v>83.56</v>
      </c>
      <c r="BS6" s="22">
        <f t="shared" si="8"/>
        <v>83.24</v>
      </c>
      <c r="BT6" s="22">
        <f t="shared" si="8"/>
        <v>60.98</v>
      </c>
      <c r="BU6" s="22">
        <f t="shared" si="8"/>
        <v>51.08</v>
      </c>
      <c r="BV6" s="22">
        <f t="shared" si="8"/>
        <v>64.44</v>
      </c>
      <c r="BW6" s="22">
        <f t="shared" si="8"/>
        <v>60.53</v>
      </c>
      <c r="BX6" s="22">
        <f t="shared" si="8"/>
        <v>56.38</v>
      </c>
      <c r="BY6" s="22">
        <f t="shared" si="8"/>
        <v>53.79</v>
      </c>
      <c r="BZ6" s="21" t="str">
        <f>IF(BZ7="","",IF(BZ7="-","【-】","【"&amp;SUBSTITUTE(TEXT(BZ7,"#,##0.00"),"-","△")&amp;"】"))</f>
        <v>【49.51】</v>
      </c>
      <c r="CA6" s="22">
        <f>IF(CA7="",NA(),CA7)</f>
        <v>112.29</v>
      </c>
      <c r="CB6" s="22">
        <f t="shared" ref="CB6:CJ6" si="9">IF(CB7="",NA(),CB7)</f>
        <v>113.11</v>
      </c>
      <c r="CC6" s="22">
        <f t="shared" si="9"/>
        <v>129.03</v>
      </c>
      <c r="CD6" s="22">
        <f t="shared" si="9"/>
        <v>130.41</v>
      </c>
      <c r="CE6" s="22">
        <f t="shared" si="9"/>
        <v>151.29</v>
      </c>
      <c r="CF6" s="22">
        <f t="shared" si="9"/>
        <v>262.13</v>
      </c>
      <c r="CG6" s="22">
        <f t="shared" si="9"/>
        <v>197.14</v>
      </c>
      <c r="CH6" s="22">
        <f t="shared" si="9"/>
        <v>210.72</v>
      </c>
      <c r="CI6" s="22">
        <f t="shared" si="9"/>
        <v>227.71</v>
      </c>
      <c r="CJ6" s="22">
        <f t="shared" si="9"/>
        <v>216.64</v>
      </c>
      <c r="CK6" s="21" t="str">
        <f>IF(CK7="","",IF(CK7="-","【-】","【"&amp;SUBSTITUTE(TEXT(CK7,"#,##0.00"),"-","△")&amp;"】"))</f>
        <v>【317.14】</v>
      </c>
      <c r="CL6" s="22">
        <f>IF(CL7="",NA(),CL7)</f>
        <v>57.6</v>
      </c>
      <c r="CM6" s="22">
        <f t="shared" ref="CM6:CU6" si="10">IF(CM7="",NA(),CM7)</f>
        <v>57.76</v>
      </c>
      <c r="CN6" s="22">
        <f t="shared" si="10"/>
        <v>57.7</v>
      </c>
      <c r="CO6" s="22">
        <f t="shared" si="10"/>
        <v>55.05</v>
      </c>
      <c r="CP6" s="22">
        <f t="shared" si="10"/>
        <v>52.61</v>
      </c>
      <c r="CQ6" s="22">
        <f t="shared" si="10"/>
        <v>54.9</v>
      </c>
      <c r="CR6" s="22">
        <f t="shared" si="10"/>
        <v>55.7</v>
      </c>
      <c r="CS6" s="22">
        <f t="shared" si="10"/>
        <v>54.87</v>
      </c>
      <c r="CT6" s="22">
        <f t="shared" si="10"/>
        <v>54.82</v>
      </c>
      <c r="CU6" s="22">
        <f t="shared" si="10"/>
        <v>55</v>
      </c>
      <c r="CV6" s="21" t="str">
        <f>IF(CV7="","",IF(CV7="-","【-】","【"&amp;SUBSTITUTE(TEXT(CV7,"#,##0.00"),"-","△")&amp;"】"))</f>
        <v>【55.00】</v>
      </c>
      <c r="CW6" s="22">
        <f>IF(CW7="",NA(),CW7)</f>
        <v>77.92</v>
      </c>
      <c r="CX6" s="22">
        <f t="shared" ref="CX6:DF6" si="11">IF(CX7="",NA(),CX7)</f>
        <v>79.430000000000007</v>
      </c>
      <c r="CY6" s="22">
        <f t="shared" si="11"/>
        <v>78.510000000000005</v>
      </c>
      <c r="CZ6" s="22">
        <f t="shared" si="11"/>
        <v>78.41</v>
      </c>
      <c r="DA6" s="22">
        <f t="shared" si="11"/>
        <v>79.8</v>
      </c>
      <c r="DB6" s="22">
        <f t="shared" si="11"/>
        <v>74.27</v>
      </c>
      <c r="DC6" s="22">
        <f t="shared" si="11"/>
        <v>71.81</v>
      </c>
      <c r="DD6" s="22">
        <f t="shared" si="11"/>
        <v>71.819999999999993</v>
      </c>
      <c r="DE6" s="22">
        <f t="shared" si="11"/>
        <v>71.010000000000005</v>
      </c>
      <c r="DF6" s="22">
        <f t="shared" si="11"/>
        <v>69.680000000000007</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0.01</v>
      </c>
      <c r="EE6" s="22">
        <f t="shared" ref="EE6:EM6" si="14">IF(EE7="",NA(),EE7)</f>
        <v>0.72</v>
      </c>
      <c r="EF6" s="22">
        <f t="shared" si="14"/>
        <v>0.02</v>
      </c>
      <c r="EG6" s="22">
        <f t="shared" si="14"/>
        <v>0.14000000000000001</v>
      </c>
      <c r="EH6" s="22">
        <f t="shared" si="14"/>
        <v>0.01</v>
      </c>
      <c r="EI6" s="22">
        <f t="shared" si="14"/>
        <v>0.52</v>
      </c>
      <c r="EJ6" s="22">
        <f t="shared" si="14"/>
        <v>1.48</v>
      </c>
      <c r="EK6" s="22">
        <f t="shared" si="14"/>
        <v>0.45</v>
      </c>
      <c r="EL6" s="22">
        <f t="shared" si="14"/>
        <v>0.35</v>
      </c>
      <c r="EM6" s="22">
        <f t="shared" si="14"/>
        <v>0.18</v>
      </c>
      <c r="EN6" s="21" t="str">
        <f>IF(EN7="","",IF(EN7="-","【-】","【"&amp;SUBSTITUTE(TEXT(EN7,"#,##0.00"),"-","△")&amp;"】"))</f>
        <v>【0.40】</v>
      </c>
    </row>
    <row r="7" spans="1:144" s="23" customFormat="1" x14ac:dyDescent="0.15">
      <c r="A7" s="15"/>
      <c r="B7" s="24">
        <v>2023</v>
      </c>
      <c r="C7" s="24">
        <v>154822</v>
      </c>
      <c r="D7" s="24">
        <v>47</v>
      </c>
      <c r="E7" s="24">
        <v>1</v>
      </c>
      <c r="F7" s="24">
        <v>0</v>
      </c>
      <c r="G7" s="24">
        <v>0</v>
      </c>
      <c r="H7" s="24" t="s">
        <v>95</v>
      </c>
      <c r="I7" s="24" t="s">
        <v>96</v>
      </c>
      <c r="J7" s="24" t="s">
        <v>97</v>
      </c>
      <c r="K7" s="24" t="s">
        <v>98</v>
      </c>
      <c r="L7" s="24" t="s">
        <v>99</v>
      </c>
      <c r="M7" s="24" t="s">
        <v>100</v>
      </c>
      <c r="N7" s="25" t="s">
        <v>101</v>
      </c>
      <c r="O7" s="25" t="s">
        <v>102</v>
      </c>
      <c r="P7" s="25">
        <v>90.88</v>
      </c>
      <c r="Q7" s="25">
        <v>1980</v>
      </c>
      <c r="R7" s="25">
        <v>8672</v>
      </c>
      <c r="S7" s="25">
        <v>170.21</v>
      </c>
      <c r="T7" s="25">
        <v>50.95</v>
      </c>
      <c r="U7" s="25">
        <v>7814</v>
      </c>
      <c r="V7" s="25">
        <v>17.52</v>
      </c>
      <c r="W7" s="25">
        <v>446</v>
      </c>
      <c r="X7" s="25">
        <v>102.2</v>
      </c>
      <c r="Y7" s="25">
        <v>102.69</v>
      </c>
      <c r="Z7" s="25">
        <v>90.11</v>
      </c>
      <c r="AA7" s="25">
        <v>89.79</v>
      </c>
      <c r="AB7" s="25">
        <v>73.48</v>
      </c>
      <c r="AC7" s="25">
        <v>72.760000000000005</v>
      </c>
      <c r="AD7" s="25">
        <v>82.57</v>
      </c>
      <c r="AE7" s="25">
        <v>81.17</v>
      </c>
      <c r="AF7" s="25">
        <v>76.28</v>
      </c>
      <c r="AG7" s="25">
        <v>78.239999999999995</v>
      </c>
      <c r="AH7" s="25">
        <v>76.13</v>
      </c>
      <c r="AI7" s="25"/>
      <c r="AJ7" s="25"/>
      <c r="AK7" s="25"/>
      <c r="AL7" s="25"/>
      <c r="AM7" s="25"/>
      <c r="AN7" s="25"/>
      <c r="AO7" s="25"/>
      <c r="AP7" s="25"/>
      <c r="AQ7" s="25"/>
      <c r="AR7" s="25"/>
      <c r="AS7" s="25"/>
      <c r="AT7" s="25"/>
      <c r="AU7" s="25"/>
      <c r="AV7" s="25"/>
      <c r="AW7" s="25"/>
      <c r="AX7" s="25"/>
      <c r="AY7" s="25"/>
      <c r="AZ7" s="25"/>
      <c r="BA7" s="25"/>
      <c r="BB7" s="25"/>
      <c r="BC7" s="25"/>
      <c r="BD7" s="25"/>
      <c r="BE7" s="25">
        <v>554.84</v>
      </c>
      <c r="BF7" s="25">
        <v>510.96</v>
      </c>
      <c r="BG7" s="25">
        <v>500.81</v>
      </c>
      <c r="BH7" s="25">
        <v>498.54</v>
      </c>
      <c r="BI7" s="25">
        <v>569.63</v>
      </c>
      <c r="BJ7" s="25">
        <v>1245.46</v>
      </c>
      <c r="BK7" s="25">
        <v>834.1</v>
      </c>
      <c r="BL7" s="25">
        <v>853.42</v>
      </c>
      <c r="BM7" s="25">
        <v>906.61</v>
      </c>
      <c r="BN7" s="25">
        <v>1008.49</v>
      </c>
      <c r="BO7" s="25">
        <v>1045.2</v>
      </c>
      <c r="BP7" s="25">
        <v>94.23</v>
      </c>
      <c r="BQ7" s="25">
        <v>95.46</v>
      </c>
      <c r="BR7" s="25">
        <v>83.56</v>
      </c>
      <c r="BS7" s="25">
        <v>83.24</v>
      </c>
      <c r="BT7" s="25">
        <v>60.98</v>
      </c>
      <c r="BU7" s="25">
        <v>51.08</v>
      </c>
      <c r="BV7" s="25">
        <v>64.44</v>
      </c>
      <c r="BW7" s="25">
        <v>60.53</v>
      </c>
      <c r="BX7" s="25">
        <v>56.38</v>
      </c>
      <c r="BY7" s="25">
        <v>53.79</v>
      </c>
      <c r="BZ7" s="25">
        <v>49.51</v>
      </c>
      <c r="CA7" s="25">
        <v>112.29</v>
      </c>
      <c r="CB7" s="25">
        <v>113.11</v>
      </c>
      <c r="CC7" s="25">
        <v>129.03</v>
      </c>
      <c r="CD7" s="25">
        <v>130.41</v>
      </c>
      <c r="CE7" s="25">
        <v>151.29</v>
      </c>
      <c r="CF7" s="25">
        <v>262.13</v>
      </c>
      <c r="CG7" s="25">
        <v>197.14</v>
      </c>
      <c r="CH7" s="25">
        <v>210.72</v>
      </c>
      <c r="CI7" s="25">
        <v>227.71</v>
      </c>
      <c r="CJ7" s="25">
        <v>216.64</v>
      </c>
      <c r="CK7" s="25">
        <v>317.14</v>
      </c>
      <c r="CL7" s="25">
        <v>57.6</v>
      </c>
      <c r="CM7" s="25">
        <v>57.76</v>
      </c>
      <c r="CN7" s="25">
        <v>57.7</v>
      </c>
      <c r="CO7" s="25">
        <v>55.05</v>
      </c>
      <c r="CP7" s="25">
        <v>52.61</v>
      </c>
      <c r="CQ7" s="25">
        <v>54.9</v>
      </c>
      <c r="CR7" s="25">
        <v>55.7</v>
      </c>
      <c r="CS7" s="25">
        <v>54.87</v>
      </c>
      <c r="CT7" s="25">
        <v>54.82</v>
      </c>
      <c r="CU7" s="25">
        <v>55</v>
      </c>
      <c r="CV7" s="25">
        <v>55</v>
      </c>
      <c r="CW7" s="25">
        <v>77.92</v>
      </c>
      <c r="CX7" s="25">
        <v>79.430000000000007</v>
      </c>
      <c r="CY7" s="25">
        <v>78.510000000000005</v>
      </c>
      <c r="CZ7" s="25">
        <v>78.41</v>
      </c>
      <c r="DA7" s="25">
        <v>79.8</v>
      </c>
      <c r="DB7" s="25">
        <v>74.27</v>
      </c>
      <c r="DC7" s="25">
        <v>71.81</v>
      </c>
      <c r="DD7" s="25">
        <v>71.819999999999993</v>
      </c>
      <c r="DE7" s="25">
        <v>71.010000000000005</v>
      </c>
      <c r="DF7" s="25">
        <v>69.680000000000007</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0.01</v>
      </c>
      <c r="EE7" s="25">
        <v>0.72</v>
      </c>
      <c r="EF7" s="25">
        <v>0.02</v>
      </c>
      <c r="EG7" s="25">
        <v>0.14000000000000001</v>
      </c>
      <c r="EH7" s="25">
        <v>0.01</v>
      </c>
      <c r="EI7" s="25">
        <v>0.52</v>
      </c>
      <c r="EJ7" s="25">
        <v>1.48</v>
      </c>
      <c r="EK7" s="25">
        <v>0.45</v>
      </c>
      <c r="EL7" s="25">
        <v>0.35</v>
      </c>
      <c r="EM7" s="25">
        <v>0.18</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108</v>
      </c>
    </row>
    <row r="12" spans="1:144" x14ac:dyDescent="0.15">
      <c r="B12">
        <v>1</v>
      </c>
      <c r="C12">
        <v>1</v>
      </c>
      <c r="D12">
        <v>1</v>
      </c>
      <c r="E12">
        <v>1</v>
      </c>
      <c r="F12">
        <v>1</v>
      </c>
      <c r="G12" t="s">
        <v>109</v>
      </c>
    </row>
    <row r="13" spans="1:144" x14ac:dyDescent="0.15">
      <c r="B13" t="s">
        <v>110</v>
      </c>
      <c r="C13" t="s">
        <v>111</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2025-02-17T23:38:18Z</dcterms:modified>
</cp:coreProperties>
</file>