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Stsv01\行政データ\10_建設課\04_上下水道班\010000_簡易水道事業\010600_調査・照会事務\010602_新潟県総務管理部市町村課\R04\公営企業に係る経営比較分析比較表の分析等について\提出\"/>
    </mc:Choice>
  </mc:AlternateContent>
  <xr:revisionPtr revIDLastSave="0" documentId="13_ncr:1_{704CF537-8401-4244-82AD-D4EB1C0E7061}" xr6:coauthVersionLast="37" xr6:coauthVersionMax="37" xr10:uidLastSave="{00000000-0000-0000-0000-000000000000}"/>
  <workbookProtection workbookAlgorithmName="SHA-512" workbookHashValue="/2NhbjW4BfTbDy0IEMfC0Ev/5y8nYpHvZUCwHt9vVgzIZVYICGQw6jH5+Gb8t+myCjOu7/00WxMAAmWsZI7sVw==" workbookSaltValue="4GRTjc9UBwYOLwJk3SpUy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<sst xmlns="http://schemas.openxmlformats.org/spreadsheetml/2006/main" count="233" uniqueCount="119">
  <si>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</si>
  <si>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</si>
  <si>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</si>
  <si>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</si>
  <si>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</si>
  <si>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</si>
  <si>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</si>
  <si>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</si>
  <si>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</si>
  <si>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</si>
  <si>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</si>
  <si>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</si>
  <si>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</si>
  <si>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</si>
  <si>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</si>
  <si>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</si>
  <si>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</si>
  <si>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</si>
  <si>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</si>
  <si>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</si>
  <si>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</si>
  <si>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</si>
  <si>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</si>
  <si>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</si>
  <si>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</si>
  <si>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</si>
  <si>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</si>
  <si>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</si>
  <si>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</si>
  <si>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</si>
  <si>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</si>
  <si>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</si>
  <si>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</si>
  <si>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</si>
  <si>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</si>
  <si>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</si>
  <si>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</si>
  <si>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</si>
  <si>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</si>
  <si>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</si>
  <si>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</si>
  <si>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</si>
  <si>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</si>
  <si>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</si>
  <si>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</si>
  <si>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</si>
  <si>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</si>
  <si>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</si>
  <si>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</si>
  <si>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</si>
  <si>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</si>
  <si>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</si>
  <si>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</si>
  <si>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</si>
  <si>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</si>
  <si>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</si>
  <si>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</si>
  <si>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</si>
  <si>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</si>
  <si>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</si>
  <si>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</si>
  <si>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</si>
  <si>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</si>
  <si>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</si>
  <si>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</si>
  <si>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</si>
  <si>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</si>
  <si>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</si>
  <si>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</si>
  <si>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</si>
  <si>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</si>
  <si>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</si>
  <si>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</si>
  <si>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</si>
  <si>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</si>
  <si>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</si>
  <si>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</si>
  <si>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</si>
  <si>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</si>
  <si>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</si>
  <si>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</si>
  <si>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</si>
  <si>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</si>
  <si>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</si>
  <si>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</si>
  <si>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</si>
  <si>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</si>
  <si>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</si>
  <si>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</si>
  <si>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</si>
  <si>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</si>
  <si>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</si>
  <si>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</si>
  <si>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</si>
  <si>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</si>
  <si>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</si>
  <si>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</si>
  <si>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</si>
  <si>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</si>
  <si>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</si>
  <si>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</si>
  <si>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</si>
  <si>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</si>
  <si>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</si>
  <si>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</si>
  <si>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</si>
  <si>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</si>
  <si>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</si>
  <si>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</si>
  <si>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</si>
  <si>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</si>
  <si>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</si>
  <si>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</si>
  <si>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</si>
  <si>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</si>
  <si>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</si>
  <si>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
　類似団体と比べ高水準を維持しているものの、100%を下回っていることに注意が必要な状況となっている。給水人口の減少や維持管理費の逓増、物価上昇等の影響を見極めつつ費用削減を図り、今後も健全運営の維持に努めなければならない。
④企業債残高対給水収益比率
　類似団体と比べ低い数値を維持している。R5年度以降も管路や給水施設の老朽化に伴う更新等による起債の予定があり、また、料金収入の減少も予想されることから今後の数値が上昇する可能性もある。
⑤料金回収率
　料金回収率はR2年度から減少し、給水に係る費用を給水収益で全額負担できていない。R6年度に予定している公営企業会計への移行に伴う影響を見極めつつ、料金収入の推移を注視する必要がある。
⑥給水原価
　水源水質が良好であることが幸いし、類似団体に比べ低い原価を設定できており、⑤料金回収率の確保にもつながっている。原価に影響を与える電気料等の動向に注視しつつ、既存の導水管や水源を今後も有効活用していく。
⑦施設利用率
　類似団体に比べやや高い指標となっているが、過去の水準を下回っているため、今後も利用率の向上に努める必要がある。
⑧有収率
　平均値を上回っており、漏水箇所の修繕や適切な設備更新に努め改善を図っていきたい。</t>
    <rPh sb="77" eb="79">
      <t>ブッカ</t>
    </rPh>
    <rPh sb="79" eb="81">
      <t>ジョウショウ</t>
    </rPh>
    <rPh sb="81" eb="82">
      <t>ナド</t>
    </rPh>
    <rPh sb="280" eb="282">
      <t>ネンド</t>
    </rPh>
    <rPh sb="283" eb="285">
      <t>ヨテイ</t>
    </rPh>
    <rPh sb="289" eb="291">
      <t>コウエイ</t>
    </rPh>
    <rPh sb="291" eb="293">
      <t>キギョウ</t>
    </rPh>
    <rPh sb="293" eb="295">
      <t>カイケイ</t>
    </rPh>
    <rPh sb="297" eb="299">
      <t>イコウ</t>
    </rPh>
    <rPh sb="300" eb="301">
      <t>トモナ</t>
    </rPh>
    <rPh sb="302" eb="304">
      <t>エイキョウ</t>
    </rPh>
    <rPh sb="305" eb="307">
      <t>ミキワ</t>
    </rPh>
    <phoneticPr fontId="4"/>
  </si>
  <si>
    <t>　H5年からH21年にかけての下水道布設工事との同時施工で、主要管路については耐用年数の長い塩ビ管やポリエチレン管に更新している。そのため近年において更新率は低く、類似団体平均を大きく下回っている。老朽化が進んだ管路も残っているのが現状であり、計画的更新、布設替えを検討する必要がある。
他団体の簡易水道の上水道化や広域化、統合化が進んでいる影響を見極め、更新に係る費用を推量していくものとする。</t>
    <rPh sb="148" eb="150">
      <t>カンイ</t>
    </rPh>
    <rPh sb="150" eb="152">
      <t>スイドウ</t>
    </rPh>
    <phoneticPr fontId="4"/>
  </si>
  <si>
    <t>　類似団体比較では、各表において良好な数値を示しており、健全な経営が行われているといえるものの、施設の老朽化が進行しており、加えて今後さらなる人口減少により料金収入の減少等も想定されることから、大規模更新や料金改定も視野に入れ、経営戦略や中長期計画を軸とした健全な事業運営に努めなければならない。
　老朽化への対応については、布設からの年数が経過し、漏水の頻度が多い管路の点検を適正に実施した上、補修・更新を検討し、安定した維持管理を図る必要がある。</t>
    <rPh sb="119" eb="122">
      <t>チュウチョウキ</t>
    </rPh>
    <rPh sb="122" eb="124">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</si>
</sst>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0.01</c:v>
                </c:pt>
                <c:pt idx="2">
                  <c:v>0.72</c:v>
                </c:pt>
                <c:pt idx="3">
                  <c:v>0.02</c:v>
                </c:pt>
                <c:pt idx="4">
                  <c:v>0.14000000000000001</c:v>
                </c:pt>
              </c:numCache>
            </c:numRef>
          </c:val>
          <c:extLst>
            <c:ext xmlns:c16="http://schemas.microsoft.com/office/drawing/2014/chart" uri="{C3380CC4-5D6E-409C-BE32-E72D297353CC}">
              <c16:uniqueId val="{00000000-3370-475C-BA4A-839E7DCD035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3370-475C-BA4A-839E7DCD035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61.55</c:v>
                </c:pt>
                <c:pt idx="1">
                  <c:v>57.6</c:v>
                </c:pt>
                <c:pt idx="2">
                  <c:v>57.76</c:v>
                </c:pt>
                <c:pt idx="3">
                  <c:v>57.7</c:v>
                </c:pt>
                <c:pt idx="4">
                  <c:v>55.05</c:v>
                </c:pt>
              </c:numCache>
            </c:numRef>
          </c:val>
          <c:extLst>
            <c:ext xmlns:c16="http://schemas.microsoft.com/office/drawing/2014/chart" uri="{C3380CC4-5D6E-409C-BE32-E72D297353CC}">
              <c16:uniqueId val="{00000000-DD96-42AF-9B93-FF1AC5D412C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DD96-42AF-9B93-FF1AC5D412C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76.84</c:v>
                </c:pt>
                <c:pt idx="1">
                  <c:v>77.92</c:v>
                </c:pt>
                <c:pt idx="2">
                  <c:v>79.430000000000007</c:v>
                </c:pt>
                <c:pt idx="3">
                  <c:v>78.510000000000005</c:v>
                </c:pt>
                <c:pt idx="4">
                  <c:v>78.41</c:v>
                </c:pt>
              </c:numCache>
            </c:numRef>
          </c:val>
          <c:extLst>
            <c:ext xmlns:c16="http://schemas.microsoft.com/office/drawing/2014/chart" uri="{C3380CC4-5D6E-409C-BE32-E72D297353CC}">
              <c16:uniqueId val="{00000000-6192-43FB-A354-CEEA623D6B8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6192-43FB-A354-CEEA623D6B8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98.14</c:v>
                </c:pt>
                <c:pt idx="1">
                  <c:v>102.2</c:v>
                </c:pt>
                <c:pt idx="2">
                  <c:v>102.69</c:v>
                </c:pt>
                <c:pt idx="3">
                  <c:v>90.11</c:v>
                </c:pt>
                <c:pt idx="4">
                  <c:v>89.79</c:v>
                </c:pt>
              </c:numCache>
            </c:numRef>
          </c:val>
          <c:extLst>
            <c:ext xmlns:c16="http://schemas.microsoft.com/office/drawing/2014/chart" uri="{C3380CC4-5D6E-409C-BE32-E72D297353CC}">
              <c16:uniqueId val="{00000000-2126-48CE-BDE8-436256B30ED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2126-48CE-BDE8-436256B30ED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02-44C9-8838-5C6F7AD6AFD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02-44C9-8838-5C6F7AD6AFD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C-4D76-8A0A-0A47749E66D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C-4D76-8A0A-0A47749E66D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AE-470E-BE2B-72D9FC4E566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AE-470E-BE2B-72D9FC4E566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84-4EAD-ACF6-25E9AFED740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84-4EAD-ACF6-25E9AFED740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549.34</c:v>
                </c:pt>
                <c:pt idx="1">
                  <c:v>554.84</c:v>
                </c:pt>
                <c:pt idx="2">
                  <c:v>510.96</c:v>
                </c:pt>
                <c:pt idx="3">
                  <c:v>500.81</c:v>
                </c:pt>
                <c:pt idx="4">
                  <c:v>498.54</c:v>
                </c:pt>
              </c:numCache>
            </c:numRef>
          </c:val>
          <c:extLst>
            <c:ext xmlns:c16="http://schemas.microsoft.com/office/drawing/2014/chart" uri="{C3380CC4-5D6E-409C-BE32-E72D297353CC}">
              <c16:uniqueId val="{00000000-DF23-49F9-BA18-1042628A297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DF23-49F9-BA18-1042628A297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92.44</c:v>
                </c:pt>
                <c:pt idx="1">
                  <c:v>94.23</c:v>
                </c:pt>
                <c:pt idx="2">
                  <c:v>95.46</c:v>
                </c:pt>
                <c:pt idx="3">
                  <c:v>83.56</c:v>
                </c:pt>
                <c:pt idx="4">
                  <c:v>83.24</c:v>
                </c:pt>
              </c:numCache>
            </c:numRef>
          </c:val>
          <c:extLst>
            <c:ext xmlns:c16="http://schemas.microsoft.com/office/drawing/2014/chart" uri="{C3380CC4-5D6E-409C-BE32-E72D297353CC}">
              <c16:uniqueId val="{00000000-84A7-46C6-9967-676A74DD288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84A7-46C6-9967-676A74DD288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113.46</c:v>
                </c:pt>
                <c:pt idx="1">
                  <c:v>112.29</c:v>
                </c:pt>
                <c:pt idx="2">
                  <c:v>113.11</c:v>
                </c:pt>
                <c:pt idx="3">
                  <c:v>129.03</c:v>
                </c:pt>
                <c:pt idx="4">
                  <c:v>130.41</c:v>
                </c:pt>
              </c:numCache>
            </c:numRef>
          </c:val>
          <c:extLst>
            <c:ext xmlns:c16="http://schemas.microsoft.com/office/drawing/2014/chart" uri="{C3380CC4-5D6E-409C-BE32-E72D297353CC}">
              <c16:uniqueId val="{00000000-62DB-40C5-B754-A8ECD6F9B06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62DB-40C5-B754-A8ECD6F9B06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70" zoomScaleNormal="70" workbookViewId="0">
      <selection activeCell="CA72" sqref="CA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新潟県　津南町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55">
        <f>データ!$R$6</f>
        <v>8865</v>
      </c>
      <c r="AM8" s="55"/>
      <c r="AN8" s="55"/>
      <c r="AO8" s="55"/>
      <c r="AP8" s="55"/>
      <c r="AQ8" s="55"/>
      <c r="AR8" s="55"/>
      <c r="AS8" s="55"/>
      <c r="AT8" s="45">
        <f>データ!$S$6</f>
        <v>170.21</v>
      </c>
      <c r="AU8" s="45"/>
      <c r="AV8" s="45"/>
      <c r="AW8" s="45"/>
      <c r="AX8" s="45"/>
      <c r="AY8" s="45"/>
      <c r="AZ8" s="45"/>
      <c r="BA8" s="45"/>
      <c r="BB8" s="45">
        <f>データ!$T$6</f>
        <v>52.08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90.86</v>
      </c>
      <c r="Q10" s="45"/>
      <c r="R10" s="45"/>
      <c r="S10" s="45"/>
      <c r="T10" s="45"/>
      <c r="U10" s="45"/>
      <c r="V10" s="45"/>
      <c r="W10" s="55">
        <f>データ!$Q$6</f>
        <v>1980</v>
      </c>
      <c r="X10" s="55"/>
      <c r="Y10" s="55"/>
      <c r="Z10" s="55"/>
      <c r="AA10" s="55"/>
      <c r="AB10" s="55"/>
      <c r="AC10" s="55"/>
      <c r="AD10" s="2"/>
      <c r="AE10" s="2"/>
      <c r="AF10" s="2"/>
      <c r="AG10" s="2"/>
      <c r="AH10" s="2"/>
      <c r="AI10" s="2"/>
      <c r="AJ10" s="2"/>
      <c r="AK10" s="2"/>
      <c r="AL10" s="55">
        <f>データ!$U$6</f>
        <v>7984</v>
      </c>
      <c r="AM10" s="55"/>
      <c r="AN10" s="55"/>
      <c r="AO10" s="55"/>
      <c r="AP10" s="55"/>
      <c r="AQ10" s="55"/>
      <c r="AR10" s="55"/>
      <c r="AS10" s="55"/>
      <c r="AT10" s="45">
        <f>データ!$V$6</f>
        <v>17.52</v>
      </c>
      <c r="AU10" s="45"/>
      <c r="AV10" s="45"/>
      <c r="AW10" s="45"/>
      <c r="AX10" s="45"/>
      <c r="AY10" s="45"/>
      <c r="AZ10" s="45"/>
      <c r="BA10" s="45"/>
      <c r="BB10" s="45">
        <f>データ!$W$6</f>
        <v>455.71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118</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vkzI4onMdI/2rfOmNs6j5kECxhQWDspMevhbSjrjvX/ugz8IYNtj5ZR54LSldHNbxe6A781JzywDV6AQ7zcgVg==" saltValue="FKg5dE6veyUHpAJJAHzi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154822</v>
      </c>
      <c r="D6" s="20">
        <f t="shared" si="3"/>
        <v>47</v>
      </c>
      <c r="E6" s="20">
        <f t="shared" si="3"/>
        <v>1</v>
      </c>
      <c r="F6" s="20">
        <f t="shared" si="3"/>
        <v>0</v>
      </c>
      <c r="G6" s="20">
        <f t="shared" si="3"/>
        <v>0</v>
      </c>
      <c r="H6" s="20" t="str">
        <f t="shared" si="3"/>
        <v>新潟県　津南町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90.86</v>
      </c>
      <c r="Q6" s="21">
        <f t="shared" si="3"/>
        <v>1980</v>
      </c>
      <c r="R6" s="21">
        <f t="shared" si="3"/>
        <v>8865</v>
      </c>
      <c r="S6" s="21">
        <f t="shared" si="3"/>
        <v>170.21</v>
      </c>
      <c r="T6" s="21">
        <f t="shared" si="3"/>
        <v>52.08</v>
      </c>
      <c r="U6" s="21">
        <f t="shared" si="3"/>
        <v>7984</v>
      </c>
      <c r="V6" s="21">
        <f t="shared" si="3"/>
        <v>17.52</v>
      </c>
      <c r="W6" s="21">
        <f t="shared" si="3"/>
        <v>455.71</v>
      </c>
      <c r="X6" s="22">
        <f>IF(X7="",NA(),X7)</f>
        <v>98.14</v>
      </c>
      <c r="Y6" s="22">
        <f t="shared" ref="Y6:AG6" si="4">IF(Y7="",NA(),Y7)</f>
        <v>102.2</v>
      </c>
      <c r="Z6" s="22">
        <f t="shared" si="4"/>
        <v>102.69</v>
      </c>
      <c r="AA6" s="22">
        <f t="shared" si="4"/>
        <v>90.11</v>
      </c>
      <c r="AB6" s="22">
        <f t="shared" si="4"/>
        <v>89.79</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549.34</v>
      </c>
      <c r="BF6" s="22">
        <f t="shared" ref="BF6:BN6" si="7">IF(BF7="",NA(),BF7)</f>
        <v>554.84</v>
      </c>
      <c r="BG6" s="22">
        <f t="shared" si="7"/>
        <v>510.96</v>
      </c>
      <c r="BH6" s="22">
        <f t="shared" si="7"/>
        <v>500.81</v>
      </c>
      <c r="BI6" s="22">
        <f t="shared" si="7"/>
        <v>498.54</v>
      </c>
      <c r="BJ6" s="22">
        <f t="shared" si="7"/>
        <v>1168.7</v>
      </c>
      <c r="BK6" s="22">
        <f t="shared" si="7"/>
        <v>1245.46</v>
      </c>
      <c r="BL6" s="22">
        <f t="shared" si="7"/>
        <v>834.1</v>
      </c>
      <c r="BM6" s="22">
        <f t="shared" si="7"/>
        <v>853.42</v>
      </c>
      <c r="BN6" s="22">
        <f t="shared" si="7"/>
        <v>906.61</v>
      </c>
      <c r="BO6" s="21" t="str">
        <f>IF(BO7="","",IF(BO7="-","【-】","【"&amp;SUBSTITUTE(TEXT(BO7,"#,##0.00"),"-","△")&amp;"】"))</f>
        <v>【982.48】</v>
      </c>
      <c r="BP6" s="22">
        <f>IF(BP7="",NA(),BP7)</f>
        <v>92.44</v>
      </c>
      <c r="BQ6" s="22">
        <f t="shared" ref="BQ6:BY6" si="8">IF(BQ7="",NA(),BQ7)</f>
        <v>94.23</v>
      </c>
      <c r="BR6" s="22">
        <f t="shared" si="8"/>
        <v>95.46</v>
      </c>
      <c r="BS6" s="22">
        <f t="shared" si="8"/>
        <v>83.56</v>
      </c>
      <c r="BT6" s="22">
        <f t="shared" si="8"/>
        <v>83.24</v>
      </c>
      <c r="BU6" s="22">
        <f t="shared" si="8"/>
        <v>53.59</v>
      </c>
      <c r="BV6" s="22">
        <f t="shared" si="8"/>
        <v>51.08</v>
      </c>
      <c r="BW6" s="22">
        <f t="shared" si="8"/>
        <v>64.44</v>
      </c>
      <c r="BX6" s="22">
        <f t="shared" si="8"/>
        <v>60.53</v>
      </c>
      <c r="BY6" s="22">
        <f t="shared" si="8"/>
        <v>56.38</v>
      </c>
      <c r="BZ6" s="21" t="str">
        <f>IF(BZ7="","",IF(BZ7="-","【-】","【"&amp;SUBSTITUTE(TEXT(BZ7,"#,##0.00"),"-","△")&amp;"】"))</f>
        <v>【50.61】</v>
      </c>
      <c r="CA6" s="22">
        <f>IF(CA7="",NA(),CA7)</f>
        <v>113.46</v>
      </c>
      <c r="CB6" s="22">
        <f t="shared" ref="CB6:CJ6" si="9">IF(CB7="",NA(),CB7)</f>
        <v>112.29</v>
      </c>
      <c r="CC6" s="22">
        <f t="shared" si="9"/>
        <v>113.11</v>
      </c>
      <c r="CD6" s="22">
        <f t="shared" si="9"/>
        <v>129.03</v>
      </c>
      <c r="CE6" s="22">
        <f t="shared" si="9"/>
        <v>130.41</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61.55</v>
      </c>
      <c r="CM6" s="22">
        <f t="shared" ref="CM6:CU6" si="10">IF(CM7="",NA(),CM7)</f>
        <v>57.6</v>
      </c>
      <c r="CN6" s="22">
        <f t="shared" si="10"/>
        <v>57.76</v>
      </c>
      <c r="CO6" s="22">
        <f t="shared" si="10"/>
        <v>57.7</v>
      </c>
      <c r="CP6" s="22">
        <f t="shared" si="10"/>
        <v>55.05</v>
      </c>
      <c r="CQ6" s="22">
        <f t="shared" si="10"/>
        <v>56.41</v>
      </c>
      <c r="CR6" s="22">
        <f t="shared" si="10"/>
        <v>54.9</v>
      </c>
      <c r="CS6" s="22">
        <f t="shared" si="10"/>
        <v>55.7</v>
      </c>
      <c r="CT6" s="22">
        <f t="shared" si="10"/>
        <v>54.87</v>
      </c>
      <c r="CU6" s="22">
        <f t="shared" si="10"/>
        <v>54.82</v>
      </c>
      <c r="CV6" s="21" t="str">
        <f>IF(CV7="","",IF(CV7="-","【-】","【"&amp;SUBSTITUTE(TEXT(CV7,"#,##0.00"),"-","△")&amp;"】"))</f>
        <v>【56.15】</v>
      </c>
      <c r="CW6" s="22">
        <f>IF(CW7="",NA(),CW7)</f>
        <v>76.84</v>
      </c>
      <c r="CX6" s="22">
        <f t="shared" ref="CX6:DF6" si="11">IF(CX7="",NA(),CX7)</f>
        <v>77.92</v>
      </c>
      <c r="CY6" s="22">
        <f t="shared" si="11"/>
        <v>79.430000000000007</v>
      </c>
      <c r="CZ6" s="22">
        <f t="shared" si="11"/>
        <v>78.510000000000005</v>
      </c>
      <c r="DA6" s="22">
        <f t="shared" si="11"/>
        <v>78.41</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0.01</v>
      </c>
      <c r="EF6" s="22">
        <f t="shared" si="14"/>
        <v>0.72</v>
      </c>
      <c r="EG6" s="22">
        <f t="shared" si="14"/>
        <v>0.02</v>
      </c>
      <c r="EH6" s="22">
        <f t="shared" si="14"/>
        <v>0.14000000000000001</v>
      </c>
      <c r="EI6" s="22">
        <f t="shared" si="14"/>
        <v>0.65</v>
      </c>
      <c r="EJ6" s="22">
        <f t="shared" si="14"/>
        <v>0.52</v>
      </c>
      <c r="EK6" s="22">
        <f t="shared" si="14"/>
        <v>1.48</v>
      </c>
      <c r="EL6" s="22">
        <f t="shared" si="14"/>
        <v>0.45</v>
      </c>
      <c r="EM6" s="22">
        <f t="shared" si="14"/>
        <v>0.35</v>
      </c>
      <c r="EN6" s="21" t="str">
        <f>IF(EN7="","",IF(EN7="-","【-】","【"&amp;SUBSTITUTE(TEXT(EN7,"#,##0.00"),"-","△")&amp;"】"))</f>
        <v>【0.52】</v>
      </c>
    </row>
    <row r="7" spans="1:144" s="23" customFormat="1" x14ac:dyDescent="0.15">
      <c r="A7" s="15"/>
      <c r="B7" s="24">
        <v>2022</v>
      </c>
      <c r="C7" s="24">
        <v>154822</v>
      </c>
      <c r="D7" s="24">
        <v>47</v>
      </c>
      <c r="E7" s="24">
        <v>1</v>
      </c>
      <c r="F7" s="24">
        <v>0</v>
      </c>
      <c r="G7" s="24">
        <v>0</v>
      </c>
      <c r="H7" s="24" t="s">
        <v>96</v>
      </c>
      <c r="I7" s="24" t="s">
        <v>97</v>
      </c>
      <c r="J7" s="24" t="s">
        <v>98</v>
      </c>
      <c r="K7" s="24" t="s">
        <v>99</v>
      </c>
      <c r="L7" s="24" t="s">
        <v>100</v>
      </c>
      <c r="M7" s="24" t="s">
        <v>101</v>
      </c>
      <c r="N7" s="25" t="s">
        <v>102</v>
      </c>
      <c r="O7" s="25" t="s">
        <v>103</v>
      </c>
      <c r="P7" s="25">
        <v>90.86</v>
      </c>
      <c r="Q7" s="25">
        <v>1980</v>
      </c>
      <c r="R7" s="25">
        <v>8865</v>
      </c>
      <c r="S7" s="25">
        <v>170.21</v>
      </c>
      <c r="T7" s="25">
        <v>52.08</v>
      </c>
      <c r="U7" s="25">
        <v>7984</v>
      </c>
      <c r="V7" s="25">
        <v>17.52</v>
      </c>
      <c r="W7" s="25">
        <v>455.71</v>
      </c>
      <c r="X7" s="25">
        <v>98.14</v>
      </c>
      <c r="Y7" s="25">
        <v>102.2</v>
      </c>
      <c r="Z7" s="25">
        <v>102.69</v>
      </c>
      <c r="AA7" s="25">
        <v>90.11</v>
      </c>
      <c r="AB7" s="25">
        <v>89.79</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549.34</v>
      </c>
      <c r="BF7" s="25">
        <v>554.84</v>
      </c>
      <c r="BG7" s="25">
        <v>510.96</v>
      </c>
      <c r="BH7" s="25">
        <v>500.81</v>
      </c>
      <c r="BI7" s="25">
        <v>498.54</v>
      </c>
      <c r="BJ7" s="25">
        <v>1168.7</v>
      </c>
      <c r="BK7" s="25">
        <v>1245.46</v>
      </c>
      <c r="BL7" s="25">
        <v>834.1</v>
      </c>
      <c r="BM7" s="25">
        <v>853.42</v>
      </c>
      <c r="BN7" s="25">
        <v>906.61</v>
      </c>
      <c r="BO7" s="25">
        <v>982.48</v>
      </c>
      <c r="BP7" s="25">
        <v>92.44</v>
      </c>
      <c r="BQ7" s="25">
        <v>94.23</v>
      </c>
      <c r="BR7" s="25">
        <v>95.46</v>
      </c>
      <c r="BS7" s="25">
        <v>83.56</v>
      </c>
      <c r="BT7" s="25">
        <v>83.24</v>
      </c>
      <c r="BU7" s="25">
        <v>53.59</v>
      </c>
      <c r="BV7" s="25">
        <v>51.08</v>
      </c>
      <c r="BW7" s="25">
        <v>64.44</v>
      </c>
      <c r="BX7" s="25">
        <v>60.53</v>
      </c>
      <c r="BY7" s="25">
        <v>56.38</v>
      </c>
      <c r="BZ7" s="25">
        <v>50.61</v>
      </c>
      <c r="CA7" s="25">
        <v>113.46</v>
      </c>
      <c r="CB7" s="25">
        <v>112.29</v>
      </c>
      <c r="CC7" s="25">
        <v>113.11</v>
      </c>
      <c r="CD7" s="25">
        <v>129.03</v>
      </c>
      <c r="CE7" s="25">
        <v>130.41</v>
      </c>
      <c r="CF7" s="25">
        <v>259.79000000000002</v>
      </c>
      <c r="CG7" s="25">
        <v>262.13</v>
      </c>
      <c r="CH7" s="25">
        <v>197.14</v>
      </c>
      <c r="CI7" s="25">
        <v>210.72</v>
      </c>
      <c r="CJ7" s="25">
        <v>227.71</v>
      </c>
      <c r="CK7" s="25">
        <v>320.83</v>
      </c>
      <c r="CL7" s="25">
        <v>61.55</v>
      </c>
      <c r="CM7" s="25">
        <v>57.6</v>
      </c>
      <c r="CN7" s="25">
        <v>57.76</v>
      </c>
      <c r="CO7" s="25">
        <v>57.7</v>
      </c>
      <c r="CP7" s="25">
        <v>55.05</v>
      </c>
      <c r="CQ7" s="25">
        <v>56.41</v>
      </c>
      <c r="CR7" s="25">
        <v>54.9</v>
      </c>
      <c r="CS7" s="25">
        <v>55.7</v>
      </c>
      <c r="CT7" s="25">
        <v>54.87</v>
      </c>
      <c r="CU7" s="25">
        <v>54.82</v>
      </c>
      <c r="CV7" s="25">
        <v>56.15</v>
      </c>
      <c r="CW7" s="25">
        <v>76.84</v>
      </c>
      <c r="CX7" s="25">
        <v>77.92</v>
      </c>
      <c r="CY7" s="25">
        <v>79.430000000000007</v>
      </c>
      <c r="CZ7" s="25">
        <v>78.510000000000005</v>
      </c>
      <c r="DA7" s="25">
        <v>78.41</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0.01</v>
      </c>
      <c r="EF7" s="25">
        <v>0.72</v>
      </c>
      <c r="EG7" s="25">
        <v>0.02</v>
      </c>
      <c r="EH7" s="25">
        <v>0.14000000000000001</v>
      </c>
      <c r="EI7" s="25">
        <v>0.65</v>
      </c>
      <c r="EJ7" s="25">
        <v>0.52</v>
      </c>
      <c r="EK7" s="25">
        <v>1.48</v>
      </c>
      <c r="EL7" s="25">
        <v>0.45</v>
      </c>
      <c r="EM7" s="25">
        <v>0.35</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2024-01-22T06:07:03Z</cp:lastPrinted>
  <dcterms:created xsi:type="dcterms:W3CDTF">2023-12-05T01:05:34Z</dcterms:created>
  <dcterms:modified xsi:type="dcterms:W3CDTF">2024-01-22T06:07:25Z</dcterms:modified>
  <cp:category/>
</cp:coreProperties>
</file>