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tsv01\行政データ\10_建設課\04_上下水道班\料金担当\共通\照会・回答\R4(2022)\050117 経営比較分析表\提出\農排\"/>
    </mc:Choice>
  </mc:AlternateContent>
  <xr:revisionPtr revIDLastSave="0" documentId="13_ncr:1_{26A38009-9C2B-4656-8B1F-EE8734638CC2}" xr6:coauthVersionLast="45" xr6:coauthVersionMax="45" xr10:uidLastSave="{00000000-0000-0000-0000-000000000000}"/>
  <workbookProtection workbookAlgorithmName="SHA-512" workbookHashValue="hlvS4chOTr+EKFTrgvzLyfTPhVimrPczA26vZya/CaF+Nd7wry4FM62BsQugO3Au4kp5ZVHHAanCFbifFLttVw==" workbookSaltValue="JgDOcpbb36N6lQNyIY2mC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<sst xmlns="http://schemas.openxmlformats.org/spreadsheetml/2006/main" count="236" uniqueCount="121">
  <si>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</si>
  <si>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</si>
  <si>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</si>
  <si>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</si>
  <si>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</si>
  <si>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</si>
  <si>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</si>
  <si>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</si>
  <si>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</si>
  <si>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</si>
  <si>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</si>
  <si>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</si>
  <si>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</si>
  <si>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</si>
  <si>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</si>
  <si>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</si>
  <si>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</si>
  <si>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</si>
  <si>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</si>
  <si>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</si>
  <si>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</si>
  <si>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</si>
  <si>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</si>
  <si>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</si>
  <si>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</si>
  <si>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</si>
  <si>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</si>
  <si>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</si>
  <si>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</si>
  <si>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</si>
  <si>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</si>
  <si>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</si>
  <si>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</si>
  <si>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</si>
  <si>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</si>
  <si>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</si>
  <si>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</si>
  <si>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</si>
  <si>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</si>
  <si>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</si>
  <si>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</si>
  <si>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</si>
  <si>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</si>
  <si>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</si>
  <si>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</si>
  <si>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</si>
  <si>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</si>
  <si>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</si>
  <si>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</si>
  <si>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</si>
  <si>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</si>
  <si>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</si>
  <si>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</si>
  <si>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</si>
  <si>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</si>
  <si>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</si>
  <si>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</si>
  <si>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</si>
  <si>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</si>
  <si>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</si>
  <si>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</si>
  <si>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</si>
  <si>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</si>
  <si>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</si>
  <si>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</si>
  <si>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</si>
  <si>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</si>
  <si>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</si>
  <si>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</si>
  <si>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</si>
  <si>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</si>
  <si>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</si>
  <si>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</si>
  <si>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</si>
  <si>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</si>
  <si>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</si>
  <si>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</si>
  <si>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</si>
  <si>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</si>
  <si>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</si>
  <si>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</si>
  <si>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</si>
  <si>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</si>
  <si>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</si>
  <si>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</si>
  <si>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</si>
  <si>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</si>
  <si>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</si>
  <si>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</si>
  <si>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</si>
  <si>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</si>
  <si>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</si>
  <si>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</si>
  <si>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</si>
  <si>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</si>
  <si>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</si>
  <si>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</si>
  <si>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</si>
  <si>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</si>
  <si>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津南町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</si>
  <si>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</si>
  <si>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</si>
  <si>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</si>
  <si>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</si>
  <si>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</si>
  <si>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</si>
  <si>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</si>
  <si>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</si>
  <si>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</si>
  <si>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</si>
  <si>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</si>
  <si>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</si>
  <si>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</si>
  <si>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</si>
  <si>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</si>
  <si>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</si>
  <si>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</si>
  <si>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</si>
  <si>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③管渠改善率
　近年では、管渠の改修及び更新工事等は主立って実施しておらず、震災被害の復旧更新のみである。耐用年数超過による更新時期は、およそR26年度～R36年度の期間となるが、この大量更新に対応するため、長寿命化計画による延命化などを検討する必要がある。</t>
    <phoneticPr fontId="4"/>
  </si>
  <si>
    <t>①収益的収支比率
　使用料収入のみでは、経常的な支出及び企業債の元利償還金は賄えず、一般会計からの繰入金に大きく依存する状態である。維持管理費の圧縮と未接続世帯への水洗化を推進していくことが必要である。
④企業債残高対事業規模比率
　施設等の建設に係る企業債残高は、今後起債事業等がない限りR16年度で完済予定である。営業収益のみでは企業債の元利償還金は賄えず、一般会計からの繰入金を充当していることから営業収益増の施策も視野に入れなくてはならない。
⑤経費回収率
　①と同様、使用料収入のみでは経常的な支出は賄えていない。今後は人口減少に伴う使用料収入の減少により指標の下降が見込まれる。維持管理費等の支出をより一層精査していくことも必要である。
⑥汚水処理原価
　⑤と同様、今後は人口減少に伴う使用料収入の減少により指標の上昇が見込まれる。
⑦施設利用率
　晴天時現在処理能力に対し、1日平均処理水量は50％以下である。人口減少による利用率の減が見込まれるため、引き続き適切な施設規模を検討していく必要がある。
⑧水洗化率
　類似団体平均値と比べ、やや高い水準を維持している。今後も未接続世帯への水洗化を推進していく。</t>
    <phoneticPr fontId="4"/>
  </si>
  <si>
    <t>　今後人口減少に伴う使用料収入の減少が確実視される。引き続き水洗化の推進及び料金の滞納対策を強化し、収入の確保に努めることが必要である。
　将来多くの施設が耐用年数を迎えることから、更新に係る経費を合理化・平準化するため、H24年度に施設等の最適整備構想を取りまとめている。当該計画及び経営戦略を基に事業を展開し、予防保全を重視した計画的な維持管理を実施する。
　現状では、一般会計からの繰入金に大きく本会計が依存する形であるが、これらを可能な限り圧縮するべく上記の対策並びに料金改定も視野に入れつつ、健全な事業運営に努める。また、経営基盤の強化、経営効率の推進及びサービス水準の向上を図る観点からも、事業の広域化、統合及び民間資金の活用などを積極的に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</si>
</sst>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AF-4403-95AE-00AB45718D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D1AF-4403-95AE-00AB45718D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78.77</c:v>
                </c:pt>
                <c:pt idx="1">
                  <c:v>75.150000000000006</c:v>
                </c:pt>
                <c:pt idx="2">
                  <c:v>77.77</c:v>
                </c:pt>
                <c:pt idx="3">
                  <c:v>77.790000000000006</c:v>
                </c:pt>
                <c:pt idx="4">
                  <c:v>80.44</c:v>
                </c:pt>
              </c:numCache>
            </c:numRef>
          </c:val>
          <c:extLst>
            <c:ext xmlns:c16="http://schemas.microsoft.com/office/drawing/2014/chart" uri="{C3380CC4-5D6E-409C-BE32-E72D297353CC}">
              <c16:uniqueId val="{00000000-FE53-4EAF-A8D1-BEDB3713961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53-4EAF-A8D1-BEDB3713961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A8-47F1-AE9F-A209060AF9D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A8-47F1-AE9F-A209060AF9D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56-468C-B811-E5EFE06C090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56-468C-B811-E5EFE06C090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C8-4B70-BFC0-F820F2C011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C8-4B70-BFC0-F820F2C011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F0-4981-8AF5-8C5D2A76B62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F0-4981-8AF5-8C5D2A76B62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43.82</c:v>
                </c:pt>
                <c:pt idx="1">
                  <c:v>18.170000000000002</c:v>
                </c:pt>
                <c:pt idx="2">
                  <c:v>26</c:v>
                </c:pt>
                <c:pt idx="3">
                  <c:v>27.02</c:v>
                </c:pt>
                <c:pt idx="4" formatCode="#,##0.00;&quot;△&quot;#,##0.00">
                  <c:v>0</c:v>
                </c:pt>
              </c:numCache>
            </c:numRef>
          </c:val>
          <c:extLst>
            <c:ext xmlns:c16="http://schemas.microsoft.com/office/drawing/2014/chart" uri="{C3380CC4-5D6E-409C-BE32-E72D297353CC}">
              <c16:uniqueId val="{00000000-0775-46B8-8A8B-40A0B243B25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0775-46B8-8A8B-40A0B243B25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69.03</c:v>
                </c:pt>
                <c:pt idx="1">
                  <c:v>66.45</c:v>
                </c:pt>
                <c:pt idx="2">
                  <c:v>67.16</c:v>
                </c:pt>
                <c:pt idx="3">
                  <c:v>57.56</c:v>
                </c:pt>
                <c:pt idx="4">
                  <c:v>53.79</c:v>
                </c:pt>
              </c:numCache>
            </c:numRef>
          </c:val>
          <c:extLst>
            <c:ext xmlns:c16="http://schemas.microsoft.com/office/drawing/2014/chart" uri="{C3380CC4-5D6E-409C-BE32-E72D297353CC}">
              <c16:uniqueId val="{00000000-3F90-48BE-AC80-0BB8D210732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3F90-48BE-AC80-0BB8D210732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264.37</c:v>
                </c:pt>
                <c:pt idx="1">
                  <c:v>274.60000000000002</c:v>
                </c:pt>
                <c:pt idx="2">
                  <c:v>274.10000000000002</c:v>
                </c:pt>
                <c:pt idx="3">
                  <c:v>326.36</c:v>
                </c:pt>
                <c:pt idx="4">
                  <c:v>349.11</c:v>
                </c:pt>
              </c:numCache>
            </c:numRef>
          </c:val>
          <c:extLst>
            <c:ext xmlns:c16="http://schemas.microsoft.com/office/drawing/2014/chart" uri="{C3380CC4-5D6E-409C-BE32-E72D297353CC}">
              <c16:uniqueId val="{00000000-F9CA-4F46-B577-7C059D931D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F9CA-4F46-B577-7C059D931D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36.17</c:v>
                </c:pt>
                <c:pt idx="1">
                  <c:v>44.19</c:v>
                </c:pt>
                <c:pt idx="2">
                  <c:v>54.08</c:v>
                </c:pt>
                <c:pt idx="3">
                  <c:v>45.57</c:v>
                </c:pt>
                <c:pt idx="4">
                  <c:v>42.95</c:v>
                </c:pt>
              </c:numCache>
            </c:numRef>
          </c:val>
          <c:extLst>
            <c:ext xmlns:c16="http://schemas.microsoft.com/office/drawing/2014/chart" uri="{C3380CC4-5D6E-409C-BE32-E72D297353CC}">
              <c16:uniqueId val="{00000000-1E0B-4F9A-B058-E75B45CB9B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1E0B-4F9A-B058-E75B45CB9B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87.2</c:v>
                </c:pt>
                <c:pt idx="1">
                  <c:v>86.82</c:v>
                </c:pt>
                <c:pt idx="2">
                  <c:v>87.55</c:v>
                </c:pt>
                <c:pt idx="3">
                  <c:v>87.21</c:v>
                </c:pt>
                <c:pt idx="4">
                  <c:v>88.04</c:v>
                </c:pt>
              </c:numCache>
            </c:numRef>
          </c:val>
          <c:extLst>
            <c:ext xmlns:c16="http://schemas.microsoft.com/office/drawing/2014/chart" uri="{C3380CC4-5D6E-409C-BE32-E72D297353CC}">
              <c16:uniqueId val="{00000000-B217-4FEC-99C3-C9F05A63A8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B217-4FEC-99C3-C9F05A63A8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新潟県　津南町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9057</v>
      </c>
      <c r="AM8" s="55"/>
      <c r="AN8" s="55"/>
      <c r="AO8" s="55"/>
      <c r="AP8" s="55"/>
      <c r="AQ8" s="55"/>
      <c r="AR8" s="55"/>
      <c r="AS8" s="55"/>
      <c r="AT8" s="54">
        <f>データ!T6</f>
        <v>170.21</v>
      </c>
      <c r="AU8" s="54"/>
      <c r="AV8" s="54"/>
      <c r="AW8" s="54"/>
      <c r="AX8" s="54"/>
      <c r="AY8" s="54"/>
      <c r="AZ8" s="54"/>
      <c r="BA8" s="54"/>
      <c r="BB8" s="54">
        <f>データ!U6</f>
        <v>53.21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28.86</v>
      </c>
      <c r="Q10" s="54"/>
      <c r="R10" s="54"/>
      <c r="S10" s="54"/>
      <c r="T10" s="54"/>
      <c r="U10" s="54"/>
      <c r="V10" s="54"/>
      <c r="W10" s="54">
        <f>データ!Q6</f>
        <v>99.59</v>
      </c>
      <c r="X10" s="54"/>
      <c r="Y10" s="54"/>
      <c r="Z10" s="54"/>
      <c r="AA10" s="54"/>
      <c r="AB10" s="54"/>
      <c r="AC10" s="54"/>
      <c r="AD10" s="55">
        <f>データ!R6</f>
        <v>3410</v>
      </c>
      <c r="AE10" s="55"/>
      <c r="AF10" s="55"/>
      <c r="AG10" s="55"/>
      <c r="AH10" s="55"/>
      <c r="AI10" s="55"/>
      <c r="AJ10" s="55"/>
      <c r="AK10" s="2"/>
      <c r="AL10" s="55">
        <f>データ!V6</f>
        <v>2593</v>
      </c>
      <c r="AM10" s="55"/>
      <c r="AN10" s="55"/>
      <c r="AO10" s="55"/>
      <c r="AP10" s="55"/>
      <c r="AQ10" s="55"/>
      <c r="AR10" s="55"/>
      <c r="AS10" s="55"/>
      <c r="AT10" s="54">
        <f>データ!W6</f>
        <v>3.31</v>
      </c>
      <c r="AU10" s="54"/>
      <c r="AV10" s="54"/>
      <c r="AW10" s="54"/>
      <c r="AX10" s="54"/>
      <c r="AY10" s="54"/>
      <c r="AZ10" s="54"/>
      <c r="BA10" s="54"/>
      <c r="BB10" s="54">
        <f>データ!X6</f>
        <v>783.38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Q644Z7isj6wMm3G512grf1d3Vg7QkUcD3VD1UjCtG35nSq29B0omRV3rGWXGRl5+xvBcLh+kHlQI3HhCthNosg==" saltValue="nxPfsZ4elDg4mH4NncR/R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154822</v>
      </c>
      <c r="D6" s="19">
        <f t="shared" si="3"/>
        <v>47</v>
      </c>
      <c r="E6" s="19">
        <f t="shared" si="3"/>
        <v>17</v>
      </c>
      <c r="F6" s="19">
        <f t="shared" si="3"/>
        <v>5</v>
      </c>
      <c r="G6" s="19">
        <f t="shared" si="3"/>
        <v>0</v>
      </c>
      <c r="H6" s="19" t="str">
        <f t="shared" si="3"/>
        <v>新潟県　津南町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28.86</v>
      </c>
      <c r="Q6" s="20">
        <f t="shared" si="3"/>
        <v>99.59</v>
      </c>
      <c r="R6" s="20">
        <f t="shared" si="3"/>
        <v>3410</v>
      </c>
      <c r="S6" s="20">
        <f t="shared" si="3"/>
        <v>9057</v>
      </c>
      <c r="T6" s="20">
        <f t="shared" si="3"/>
        <v>170.21</v>
      </c>
      <c r="U6" s="20">
        <f t="shared" si="3"/>
        <v>53.21</v>
      </c>
      <c r="V6" s="20">
        <f t="shared" si="3"/>
        <v>2593</v>
      </c>
      <c r="W6" s="20">
        <f t="shared" si="3"/>
        <v>3.31</v>
      </c>
      <c r="X6" s="20">
        <f t="shared" si="3"/>
        <v>783.38</v>
      </c>
      <c r="Y6" s="21">
        <f>IF(Y7="",NA(),Y7)</f>
        <v>78.77</v>
      </c>
      <c r="Z6" s="21">
        <f t="shared" ref="Z6:AH6" si="4">IF(Z7="",NA(),Z7)</f>
        <v>75.150000000000006</v>
      </c>
      <c r="AA6" s="21">
        <f t="shared" si="4"/>
        <v>77.77</v>
      </c>
      <c r="AB6" s="21">
        <f t="shared" si="4"/>
        <v>77.790000000000006</v>
      </c>
      <c r="AC6" s="21">
        <f t="shared" si="4"/>
        <v>80.44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43.82</v>
      </c>
      <c r="BG6" s="21">
        <f t="shared" ref="BG6:BO6" si="7">IF(BG7="",NA(),BG7)</f>
        <v>18.170000000000002</v>
      </c>
      <c r="BH6" s="21">
        <f t="shared" si="7"/>
        <v>26</v>
      </c>
      <c r="BI6" s="21">
        <f t="shared" si="7"/>
        <v>27.02</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69.03</v>
      </c>
      <c r="BR6" s="21">
        <f t="shared" ref="BR6:BZ6" si="8">IF(BR7="",NA(),BR7)</f>
        <v>66.45</v>
      </c>
      <c r="BS6" s="21">
        <f t="shared" si="8"/>
        <v>67.16</v>
      </c>
      <c r="BT6" s="21">
        <f t="shared" si="8"/>
        <v>57.56</v>
      </c>
      <c r="BU6" s="21">
        <f t="shared" si="8"/>
        <v>53.79</v>
      </c>
      <c r="BV6" s="21">
        <f t="shared" si="8"/>
        <v>59.8</v>
      </c>
      <c r="BW6" s="21">
        <f t="shared" si="8"/>
        <v>57.77</v>
      </c>
      <c r="BX6" s="21">
        <f t="shared" si="8"/>
        <v>57.31</v>
      </c>
      <c r="BY6" s="21">
        <f t="shared" si="8"/>
        <v>57.08</v>
      </c>
      <c r="BZ6" s="21">
        <f t="shared" si="8"/>
        <v>56.26</v>
      </c>
      <c r="CA6" s="20" t="str">
        <f>IF(CA7="","",IF(CA7="-","【-】","【"&amp;SUBSTITUTE(TEXT(CA7,"#,##0.00"),"-","△")&amp;"】"))</f>
        <v>【60.65】</v>
      </c>
      <c r="CB6" s="21">
        <f>IF(CB7="",NA(),CB7)</f>
        <v>264.37</v>
      </c>
      <c r="CC6" s="21">
        <f t="shared" ref="CC6:CK6" si="9">IF(CC7="",NA(),CC7)</f>
        <v>274.60000000000002</v>
      </c>
      <c r="CD6" s="21">
        <f t="shared" si="9"/>
        <v>274.10000000000002</v>
      </c>
      <c r="CE6" s="21">
        <f t="shared" si="9"/>
        <v>326.36</v>
      </c>
      <c r="CF6" s="21">
        <f t="shared" si="9"/>
        <v>349.11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36.17</v>
      </c>
      <c r="CN6" s="21">
        <f t="shared" ref="CN6:CV6" si="10">IF(CN7="",NA(),CN7)</f>
        <v>44.19</v>
      </c>
      <c r="CO6" s="21">
        <f t="shared" si="10"/>
        <v>54.08</v>
      </c>
      <c r="CP6" s="21">
        <f t="shared" si="10"/>
        <v>45.57</v>
      </c>
      <c r="CQ6" s="21">
        <f t="shared" si="10"/>
        <v>42.95</v>
      </c>
      <c r="CR6" s="21">
        <f t="shared" si="10"/>
        <v>51.75</v>
      </c>
      <c r="CS6" s="21">
        <f t="shared" si="10"/>
        <v>50.68</v>
      </c>
      <c r="CT6" s="21">
        <f t="shared" si="10"/>
        <v>50.14</v>
      </c>
      <c r="CU6" s="21">
        <f t="shared" si="10"/>
        <v>54.83</v>
      </c>
      <c r="CV6" s="21">
        <f t="shared" si="10"/>
        <v>66.53</v>
      </c>
      <c r="CW6" s="20" t="str">
        <f>IF(CW7="","",IF(CW7="-","【-】","【"&amp;SUBSTITUTE(TEXT(CW7,"#,##0.00"),"-","△")&amp;"】"))</f>
        <v>【61.14】</v>
      </c>
      <c r="CX6" s="21">
        <f>IF(CX7="",NA(),CX7)</f>
        <v>87.2</v>
      </c>
      <c r="CY6" s="21">
        <f t="shared" ref="CY6:DG6" si="11">IF(CY7="",NA(),CY7)</f>
        <v>86.82</v>
      </c>
      <c r="CZ6" s="21">
        <f t="shared" si="11"/>
        <v>87.55</v>
      </c>
      <c r="DA6" s="21">
        <f t="shared" si="11"/>
        <v>87.21</v>
      </c>
      <c r="DB6" s="21">
        <f t="shared" si="11"/>
        <v>88.04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154822</v>
      </c>
      <c r="D7" s="23">
        <v>47</v>
      </c>
      <c r="E7" s="23">
        <v>17</v>
      </c>
      <c r="F7" s="23">
        <v>5</v>
      </c>
      <c r="G7" s="23">
        <v>0</v>
      </c>
      <c r="H7" s="23" t="s">
        <v>99</v>
      </c>
      <c r="I7" s="23" t="s">
        <v>100</v>
      </c>
      <c r="J7" s="23" t="s">
        <v>101</v>
      </c>
      <c r="K7" s="23" t="s">
        <v>102</v>
      </c>
      <c r="L7" s="23" t="s">
        <v>103</v>
      </c>
      <c r="M7" s="23" t="s">
        <v>104</v>
      </c>
      <c r="N7" s="24" t="s">
        <v>105</v>
      </c>
      <c r="O7" s="24" t="s">
        <v>106</v>
      </c>
      <c r="P7" s="24">
        <v>28.86</v>
      </c>
      <c r="Q7" s="24">
        <v>99.59</v>
      </c>
      <c r="R7" s="24">
        <v>3410</v>
      </c>
      <c r="S7" s="24">
        <v>9057</v>
      </c>
      <c r="T7" s="24">
        <v>170.21</v>
      </c>
      <c r="U7" s="24">
        <v>53.21</v>
      </c>
      <c r="V7" s="24">
        <v>2593</v>
      </c>
      <c r="W7" s="24">
        <v>3.31</v>
      </c>
      <c r="X7" s="24">
        <v>783.38</v>
      </c>
      <c r="Y7" s="24">
        <v>78.77</v>
      </c>
      <c r="Z7" s="24">
        <v>75.150000000000006</v>
      </c>
      <c r="AA7" s="24">
        <v>77.77</v>
      </c>
      <c r="AB7" s="24">
        <v>77.790000000000006</v>
      </c>
      <c r="AC7" s="24">
        <v>80.44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43.82</v>
      </c>
      <c r="BG7" s="24">
        <v>18.170000000000002</v>
      </c>
      <c r="BH7" s="24">
        <v>26</v>
      </c>
      <c r="BI7" s="24">
        <v>27.02</v>
      </c>
      <c r="BJ7" s="24">
        <v>0</v>
      </c>
      <c r="BK7" s="24">
        <v>855.8</v>
      </c>
      <c r="BL7" s="24">
        <v>789.46</v>
      </c>
      <c r="BM7" s="24">
        <v>826.83</v>
      </c>
      <c r="BN7" s="24">
        <v>867.83</v>
      </c>
      <c r="BO7" s="24">
        <v>791.76</v>
      </c>
      <c r="BP7" s="24">
        <v>786.37</v>
      </c>
      <c r="BQ7" s="24">
        <v>69.03</v>
      </c>
      <c r="BR7" s="24">
        <v>66.45</v>
      </c>
      <c r="BS7" s="24">
        <v>67.16</v>
      </c>
      <c r="BT7" s="24">
        <v>57.56</v>
      </c>
      <c r="BU7" s="24">
        <v>53.79</v>
      </c>
      <c r="BV7" s="24">
        <v>59.8</v>
      </c>
      <c r="BW7" s="24">
        <v>57.77</v>
      </c>
      <c r="BX7" s="24">
        <v>57.31</v>
      </c>
      <c r="BY7" s="24">
        <v>57.08</v>
      </c>
      <c r="BZ7" s="24">
        <v>56.26</v>
      </c>
      <c r="CA7" s="24">
        <v>60.65</v>
      </c>
      <c r="CB7" s="24">
        <v>264.37</v>
      </c>
      <c r="CC7" s="24">
        <v>274.60000000000002</v>
      </c>
      <c r="CD7" s="24">
        <v>274.10000000000002</v>
      </c>
      <c r="CE7" s="24">
        <v>326.36</v>
      </c>
      <c r="CF7" s="24">
        <v>349.11</v>
      </c>
      <c r="CG7" s="24">
        <v>263.76</v>
      </c>
      <c r="CH7" s="24">
        <v>274.35000000000002</v>
      </c>
      <c r="CI7" s="24">
        <v>273.52</v>
      </c>
      <c r="CJ7" s="24">
        <v>274.99</v>
      </c>
      <c r="CK7" s="24">
        <v>282.08999999999997</v>
      </c>
      <c r="CL7" s="24">
        <v>256.97000000000003</v>
      </c>
      <c r="CM7" s="24">
        <v>36.17</v>
      </c>
      <c r="CN7" s="24">
        <v>44.19</v>
      </c>
      <c r="CO7" s="24">
        <v>54.08</v>
      </c>
      <c r="CP7" s="24">
        <v>45.57</v>
      </c>
      <c r="CQ7" s="24">
        <v>42.95</v>
      </c>
      <c r="CR7" s="24">
        <v>51.75</v>
      </c>
      <c r="CS7" s="24">
        <v>50.68</v>
      </c>
      <c r="CT7" s="24">
        <v>50.14</v>
      </c>
      <c r="CU7" s="24">
        <v>54.83</v>
      </c>
      <c r="CV7" s="24">
        <v>66.53</v>
      </c>
      <c r="CW7" s="24">
        <v>61.14</v>
      </c>
      <c r="CX7" s="24">
        <v>87.2</v>
      </c>
      <c r="CY7" s="24">
        <v>86.82</v>
      </c>
      <c r="CZ7" s="24">
        <v>87.55</v>
      </c>
      <c r="DA7" s="24">
        <v>87.21</v>
      </c>
      <c r="DB7" s="24">
        <v>88.04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涌井 早紀</cp:lastModifiedBy>
  <cp:lastPrinted>2023-01-17T05:03:59Z</cp:lastPrinted>
  <dcterms:created xsi:type="dcterms:W3CDTF">2022-12-01T01:56:55Z</dcterms:created>
  <dcterms:modified xsi:type="dcterms:W3CDTF">2023-01-17T05:37:35Z</dcterms:modified>
  <cp:category/>
</cp:coreProperties>
</file>