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kanai.koki\Desktop\"/>
    </mc:Choice>
  </mc:AlternateContent>
  <xr:revisionPtr revIDLastSave="0" documentId="8_{19BB18CF-5FE0-401C-B0C7-C7C8B709E770}" xr6:coauthVersionLast="45" xr6:coauthVersionMax="45" xr10:uidLastSave="{00000000-0000-0000-0000-000000000000}"/>
  <workbookProtection workbookAlgorithmName="SHA-512" workbookHashValue="u8t4JotkzOU0+mKcXkaUPpqAtPB9rTAFYDrZnArcroLkkPRcLfrB9lqfcn4BQrPxAEGzHfOIyeUDnOMp7axbmQ==" workbookSaltValue="uVEqlQy3ThbQgm/6fx7rk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<sst xmlns="http://schemas.openxmlformats.org/spreadsheetml/2006/main" count="233" uniqueCount="118">
  <si>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</si>
  <si>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</si>
  <si>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</si>
  <si>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</si>
  <si>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</si>
  <si>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</si>
  <si>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</si>
  <si>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</si>
  <si>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</si>
  <si>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</si>
  <si>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</si>
  <si>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</si>
  <si>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</si>
  <si>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</si>
  <si>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</si>
  <si>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</si>
  <si>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</si>
  <si>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</si>
  <si>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</si>
  <si>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</si>
  <si>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</si>
  <si>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</si>
  <si>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</si>
  <si>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</si>
  <si>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</si>
  <si>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</si>
  <si>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</si>
  <si>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</si>
  <si>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</si>
  <si>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</si>
  <si>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</si>
  <si>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</si>
  <si>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</si>
  <si>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</si>
  <si>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</si>
  <si>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</si>
  <si>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</si>
  <si>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</si>
  <si>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</si>
  <si>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</si>
  <si>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</si>
  <si>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</si>
  <si>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</si>
  <si>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</si>
  <si>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</si>
  <si>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</si>
  <si>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</si>
  <si>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</si>
  <si>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</si>
  <si>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</si>
  <si>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</si>
  <si>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</si>
  <si>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</si>
  <si>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</si>
  <si>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</si>
  <si>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</si>
  <si>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</si>
  <si>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</si>
  <si>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</si>
  <si>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</si>
  <si>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</si>
  <si>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</si>
  <si>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</si>
  <si>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</si>
  <si>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</si>
  <si>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</si>
  <si>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</si>
  <si>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</si>
  <si>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</si>
  <si>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</si>
  <si>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</si>
  <si>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</si>
  <si>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</si>
  <si>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</si>
  <si>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</si>
  <si>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</si>
  <si>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</si>
  <si>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</si>
  <si>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</si>
  <si>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</si>
  <si>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</si>
  <si>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</si>
  <si>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</si>
  <si>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</si>
  <si>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</si>
  <si>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</si>
  <si>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</si>
  <si>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</si>
  <si>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</si>
  <si>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</si>
  <si>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</si>
  <si>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</si>
  <si>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</si>
  <si>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</si>
  <si>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</si>
  <si>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</si>
  <si>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</si>
  <si>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</si>
  <si>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</si>
  <si>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</si>
  <si>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</si>
  <si>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</si>
  <si>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</si>
  <si>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</si>
  <si>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</si>
  <si>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</si>
  <si>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</si>
  <si>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</si>
  <si>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</si>
  <si>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</si>
  <si>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</si>
  <si>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</si>
  <si>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</si>
  <si>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</si>
  <si>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</si>
  <si>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H5年からH21年にかけての下水道布設工事との同時施工で、主要管路については耐用年数の長い塩ビ管やポリエチレン管に更新している。そのため近年において更新率は低く、類似団体平均を大きく下回っている。老朽化が進んだ管路も残っているのが現状であり、計画的更新、布設替えを検討する必要がある。
R3年度において企業債残高対給水収益比率が他団体と漸近している。他団体の簡水の上水道化や広域化、統合化が進んでいる影響を見極め、更新に係る費用を推し量っていくものとする。</t>
    <phoneticPr fontId="4"/>
  </si>
  <si>
    <t>①収益的収支比率
　類似団体と比べ高水準を維持しているものの、100%を下回っていることに注意が必要な状況となっている。給水人口の減少や維持管理費の逓増、さらには電気料金の高騰が今後も見込まれるため、新型コロナ感染症等の影響を見極めつつ費用削減等を図り、今後も健全運営の維持に努めなければならない。
④企業債残高対給水収益比率
　類似団体と比べ低い数値を維持している。R4年度以降も管路や給水施設の老朽化に伴う更新等による起債の予定があり、また、料金収入の減少も予想されることから今後の数値が上昇する可能性もある。
⑤料金回収率
　料金回収率はR2年度から減少し、給水に係る費用を給水収益で全額負担できていない。新型コロナ感染症等の影響を見極めつつ、料金収入の推移を注視する必要がある。
⑥給水原価
　水源水質が良好であることが幸いし、類似団体に比べ低い原価を設定できており、⑤料金回収率の確保にもつながっている。原価に影響を与える電気料等の動向に注視しつつ、既存の導水管や水源を今後も有効活用していく。
⑦施設利用率
　類似団体に比べやや高い指標となっているが、過去の水準を下回っているため、今後も利用率の向上に努める必要がある。
⑧有収率
　平均値を上回っており、漏水箇所の修繕や適切な設備更新に努め改善を図っていきたい。</t>
    <rPh sb="36" eb="38">
      <t>シタマワ</t>
    </rPh>
    <rPh sb="45" eb="47">
      <t>チュウイ</t>
    </rPh>
    <rPh sb="48" eb="50">
      <t>ヒツヨウ</t>
    </rPh>
    <rPh sb="51" eb="53">
      <t>ジョウキョウ</t>
    </rPh>
    <rPh sb="81" eb="83">
      <t>デンキ</t>
    </rPh>
    <rPh sb="83" eb="85">
      <t>リョウキン</t>
    </rPh>
    <rPh sb="86" eb="88">
      <t>コウトウ</t>
    </rPh>
    <rPh sb="186" eb="187">
      <t>ネン</t>
    </rPh>
    <rPh sb="187" eb="188">
      <t>ド</t>
    </rPh>
    <rPh sb="274" eb="276">
      <t>ネンド</t>
    </rPh>
    <rPh sb="278" eb="280">
      <t>ゲンショウ</t>
    </rPh>
    <rPh sb="407" eb="409">
      <t>ゲンカ</t>
    </rPh>
    <rPh sb="410" eb="412">
      <t>エイキョウ</t>
    </rPh>
    <rPh sb="413" eb="414">
      <t>アタ</t>
    </rPh>
    <rPh sb="416" eb="418">
      <t>デンキ</t>
    </rPh>
    <rPh sb="418" eb="419">
      <t>リョウ</t>
    </rPh>
    <rPh sb="419" eb="420">
      <t>トウ</t>
    </rPh>
    <rPh sb="421" eb="423">
      <t>ドウコウ</t>
    </rPh>
    <rPh sb="424" eb="426">
      <t>チュウシ</t>
    </rPh>
    <phoneticPr fontId="4"/>
  </si>
  <si>
    <t>　類似団体比較では、各表において良好な数値を示しており、健全な経営が行われているといえるものの、施設の老朽化が進行しており、加えて今後さらなる人口減少により料金収入の減少等も想定されることから、大規模更新や料金改定も視野に入れ、経営戦略を軸とした健全な事業運営に努めなければならない。
　老朽化への対応については、布設からの年数が経過し、漏水の頻度が多い管路の点検を適正に実施した上、補修・更新を検討し、安定した維持管理を図る必要がある。</t>
    <rPh sb="162" eb="164">
      <t>ネンスウ</t>
    </rPh>
    <rPh sb="165" eb="167">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</si>
</sst>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0.09</c:v>
                </c:pt>
                <c:pt idx="1">
                  <c:v>0</c:v>
                </c:pt>
                <c:pt idx="2" formatCode="#,##0.00;&quot;△&quot;#,##0.00;&quot;-&quot;">
                  <c:v>0.01</c:v>
                </c:pt>
                <c:pt idx="3" formatCode="#,##0.00;&quot;△&quot;#,##0.00;&quot;-&quot;">
                  <c:v>0.72</c:v>
                </c:pt>
                <c:pt idx="4" formatCode="#,##0.00;&quot;△&quot;#,##0.00;&quot;-&quot;">
                  <c:v>0.02</c:v>
                </c:pt>
              </c:numCache>
            </c:numRef>
          </c:val>
          <c:extLst>
            <c:ext xmlns:c16="http://schemas.microsoft.com/office/drawing/2014/chart" uri="{C3380CC4-5D6E-409C-BE32-E72D297353CC}">
              <c16:uniqueId val="{00000000-85AD-45AB-A182-17FD78B4356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85AD-45AB-A182-17FD78B4356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60.22</c:v>
                </c:pt>
                <c:pt idx="1">
                  <c:v>61.55</c:v>
                </c:pt>
                <c:pt idx="2">
                  <c:v>57.6</c:v>
                </c:pt>
                <c:pt idx="3">
                  <c:v>57.76</c:v>
                </c:pt>
                <c:pt idx="4">
                  <c:v>57.7</c:v>
                </c:pt>
              </c:numCache>
            </c:numRef>
          </c:val>
          <c:extLst>
            <c:ext xmlns:c16="http://schemas.microsoft.com/office/drawing/2014/chart" uri="{C3380CC4-5D6E-409C-BE32-E72D297353CC}">
              <c16:uniqueId val="{00000000-28EB-4D28-9157-3E5DEAE79F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28EB-4D28-9157-3E5DEAE79F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79.25</c:v>
                </c:pt>
                <c:pt idx="1">
                  <c:v>76.84</c:v>
                </c:pt>
                <c:pt idx="2">
                  <c:v>77.92</c:v>
                </c:pt>
                <c:pt idx="3">
                  <c:v>79.430000000000007</c:v>
                </c:pt>
                <c:pt idx="4">
                  <c:v>78.510000000000005</c:v>
                </c:pt>
              </c:numCache>
            </c:numRef>
          </c:val>
          <c:extLst>
            <c:ext xmlns:c16="http://schemas.microsoft.com/office/drawing/2014/chart" uri="{C3380CC4-5D6E-409C-BE32-E72D297353CC}">
              <c16:uniqueId val="{00000000-EE9C-4126-B016-1CF4984AF6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EE9C-4126-B016-1CF4984AF6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103.83</c:v>
                </c:pt>
                <c:pt idx="1">
                  <c:v>98.14</c:v>
                </c:pt>
                <c:pt idx="2">
                  <c:v>102.2</c:v>
                </c:pt>
                <c:pt idx="3">
                  <c:v>102.69</c:v>
                </c:pt>
                <c:pt idx="4">
                  <c:v>90.11</c:v>
                </c:pt>
              </c:numCache>
            </c:numRef>
          </c:val>
          <c:extLst>
            <c:ext xmlns:c16="http://schemas.microsoft.com/office/drawing/2014/chart" uri="{C3380CC4-5D6E-409C-BE32-E72D297353CC}">
              <c16:uniqueId val="{00000000-D250-4A1C-8FCE-5D84DB18EC2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D250-4A1C-8FCE-5D84DB18EC2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D-4E26-B165-E63CA1C042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D-4E26-B165-E63CA1C042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0-48B1-8C64-B92CC8DE691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0-48B1-8C64-B92CC8DE691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A3-456F-8625-882206C10E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3-456F-8625-882206C10E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A-4DB5-8502-F2BC3E0844B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A-4DB5-8502-F2BC3E0844B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529.41</c:v>
                </c:pt>
                <c:pt idx="1">
                  <c:v>549.34</c:v>
                </c:pt>
                <c:pt idx="2">
                  <c:v>554.84</c:v>
                </c:pt>
                <c:pt idx="3">
                  <c:v>510.96</c:v>
                </c:pt>
                <c:pt idx="4">
                  <c:v>500.81</c:v>
                </c:pt>
              </c:numCache>
            </c:numRef>
          </c:val>
          <c:extLst>
            <c:ext xmlns:c16="http://schemas.microsoft.com/office/drawing/2014/chart" uri="{C3380CC4-5D6E-409C-BE32-E72D297353CC}">
              <c16:uniqueId val="{00000000-87C4-48F6-AE98-C98717D1F3C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87C4-48F6-AE98-C98717D1F3C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92.67</c:v>
                </c:pt>
                <c:pt idx="1">
                  <c:v>92.44</c:v>
                </c:pt>
                <c:pt idx="2">
                  <c:v>94.23</c:v>
                </c:pt>
                <c:pt idx="3">
                  <c:v>95.46</c:v>
                </c:pt>
                <c:pt idx="4">
                  <c:v>83.56</c:v>
                </c:pt>
              </c:numCache>
            </c:numRef>
          </c:val>
          <c:extLst>
            <c:ext xmlns:c16="http://schemas.microsoft.com/office/drawing/2014/chart" uri="{C3380CC4-5D6E-409C-BE32-E72D297353CC}">
              <c16:uniqueId val="{00000000-4372-498E-BCA8-AFBFA4A8FBE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4372-498E-BCA8-AFBFA4A8FBE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113.61</c:v>
                </c:pt>
                <c:pt idx="1">
                  <c:v>113.46</c:v>
                </c:pt>
                <c:pt idx="2">
                  <c:v>112.29</c:v>
                </c:pt>
                <c:pt idx="3">
                  <c:v>113.11</c:v>
                </c:pt>
                <c:pt idx="4">
                  <c:v>129.03</c:v>
                </c:pt>
              </c:numCache>
            </c:numRef>
          </c:val>
          <c:extLst>
            <c:ext xmlns:c16="http://schemas.microsoft.com/office/drawing/2014/chart" uri="{C3380CC4-5D6E-409C-BE32-E72D297353CC}">
              <c16:uniqueId val="{00000000-115C-4800-A165-D6E456BA69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115C-4800-A165-D6E456BA69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22"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津南町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61">
        <f>データ!$R$6</f>
        <v>9057</v>
      </c>
      <c r="AM8" s="61"/>
      <c r="AN8" s="61"/>
      <c r="AO8" s="61"/>
      <c r="AP8" s="61"/>
      <c r="AQ8" s="61"/>
      <c r="AR8" s="61"/>
      <c r="AS8" s="61"/>
      <c r="AT8" s="36">
        <f>データ!$S$6</f>
        <v>170.21</v>
      </c>
      <c r="AU8" s="36"/>
      <c r="AV8" s="36"/>
      <c r="AW8" s="36"/>
      <c r="AX8" s="36"/>
      <c r="AY8" s="36"/>
      <c r="AZ8" s="36"/>
      <c r="BA8" s="36"/>
      <c r="BB8" s="36">
        <f>データ!$T$6</f>
        <v>53.21</v>
      </c>
      <c r="BC8" s="36"/>
      <c r="BD8" s="36"/>
      <c r="BE8" s="36"/>
      <c r="BF8" s="36"/>
      <c r="BG8" s="36"/>
      <c r="BH8" s="36"/>
      <c r="BI8" s="36"/>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2"/>
      <c r="AE9" s="2"/>
      <c r="AF9" s="2"/>
      <c r="AG9" s="2"/>
      <c r="AH9" s="3"/>
      <c r="AI9" s="2"/>
      <c r="AJ9" s="2"/>
      <c r="AK9" s="2"/>
      <c r="AL9" s="47" t="s">
        <v>16</v>
      </c>
      <c r="AM9" s="47"/>
      <c r="AN9" s="47"/>
      <c r="AO9" s="47"/>
      <c r="AP9" s="47"/>
      <c r="AQ9" s="47"/>
      <c r="AR9" s="47"/>
      <c r="AS9" s="47"/>
      <c r="AT9" s="47" t="s">
        <v>17</v>
      </c>
      <c r="AU9" s="47"/>
      <c r="AV9" s="47"/>
      <c r="AW9" s="47"/>
      <c r="AX9" s="47"/>
      <c r="AY9" s="47"/>
      <c r="AZ9" s="47"/>
      <c r="BA9" s="47"/>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90.82</v>
      </c>
      <c r="Q10" s="36"/>
      <c r="R10" s="36"/>
      <c r="S10" s="36"/>
      <c r="T10" s="36"/>
      <c r="U10" s="36"/>
      <c r="V10" s="36"/>
      <c r="W10" s="61">
        <f>データ!$Q$6</f>
        <v>1980</v>
      </c>
      <c r="X10" s="61"/>
      <c r="Y10" s="61"/>
      <c r="Z10" s="61"/>
      <c r="AA10" s="61"/>
      <c r="AB10" s="61"/>
      <c r="AC10" s="61"/>
      <c r="AD10" s="2"/>
      <c r="AE10" s="2"/>
      <c r="AF10" s="2"/>
      <c r="AG10" s="2"/>
      <c r="AH10" s="2"/>
      <c r="AI10" s="2"/>
      <c r="AJ10" s="2"/>
      <c r="AK10" s="2"/>
      <c r="AL10" s="61">
        <f>データ!$U$6</f>
        <v>8160</v>
      </c>
      <c r="AM10" s="61"/>
      <c r="AN10" s="61"/>
      <c r="AO10" s="61"/>
      <c r="AP10" s="61"/>
      <c r="AQ10" s="61"/>
      <c r="AR10" s="61"/>
      <c r="AS10" s="61"/>
      <c r="AT10" s="36">
        <f>データ!$V$6</f>
        <v>17.52</v>
      </c>
      <c r="AU10" s="36"/>
      <c r="AV10" s="36"/>
      <c r="AW10" s="36"/>
      <c r="AX10" s="36"/>
      <c r="AY10" s="36"/>
      <c r="AZ10" s="36"/>
      <c r="BA10" s="36"/>
      <c r="BB10" s="36">
        <f>データ!$W$6</f>
        <v>465.75</v>
      </c>
      <c r="BC10" s="36"/>
      <c r="BD10" s="36"/>
      <c r="BE10" s="36"/>
      <c r="BF10" s="36"/>
      <c r="BG10" s="36"/>
      <c r="BH10" s="36"/>
      <c r="BI10" s="36"/>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0"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38"/>
      <c r="BN59" s="38"/>
      <c r="BO59" s="38"/>
      <c r="BP59" s="38"/>
      <c r="BQ59" s="38"/>
      <c r="BR59" s="38"/>
      <c r="BS59" s="38"/>
      <c r="BT59" s="38"/>
      <c r="BU59" s="38"/>
      <c r="BV59" s="38"/>
      <c r="BW59" s="38"/>
      <c r="BX59" s="38"/>
      <c r="BY59" s="38"/>
      <c r="BZ59" s="39"/>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0"/>
      <c r="BM60" s="38"/>
      <c r="BN60" s="38"/>
      <c r="BO60" s="38"/>
      <c r="BP60" s="38"/>
      <c r="BQ60" s="38"/>
      <c r="BR60" s="38"/>
      <c r="BS60" s="38"/>
      <c r="BT60" s="38"/>
      <c r="BU60" s="38"/>
      <c r="BV60" s="38"/>
      <c r="BW60" s="38"/>
      <c r="BX60" s="38"/>
      <c r="BY60" s="38"/>
      <c r="BZ60" s="39"/>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0"/>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0"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0"/>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0"/>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0"/>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0"/>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0"/>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0"/>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0"/>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0"/>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0"/>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0"/>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0"/>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0"/>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0"/>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0"/>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0"/>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WyBxMcwgI2FVvnl+dtrQCJXhOLGVM6VGlMDut1YnyPOpeAiU4amBO0W4OCEitINrzzMgWrAuPukEcoZeF2LCFA==" saltValue="r3vtJqs4gHm9TsHhJnIC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3" t="s">
        <v>52</v>
      </c>
      <c r="I3" s="74"/>
      <c r="J3" s="74"/>
      <c r="K3" s="74"/>
      <c r="L3" s="74"/>
      <c r="M3" s="74"/>
      <c r="N3" s="74"/>
      <c r="O3" s="74"/>
      <c r="P3" s="74"/>
      <c r="Q3" s="74"/>
      <c r="R3" s="74"/>
      <c r="S3" s="74"/>
      <c r="T3" s="74"/>
      <c r="U3" s="74"/>
      <c r="V3" s="74"/>
      <c r="W3" s="75"/>
      <c r="X3" s="79" t="s">
        <v>53</v>
      </c>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t="s">
        <v>27</v>
      </c>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row>
    <row r="4" spans="1:144" x14ac:dyDescent="0.15">
      <c r="A4" s="15" t="s">
        <v>54</v>
      </c>
      <c r="B4" s="17"/>
      <c r="C4" s="17"/>
      <c r="D4" s="17"/>
      <c r="E4" s="17"/>
      <c r="F4" s="17"/>
      <c r="G4" s="17"/>
      <c r="H4" s="76"/>
      <c r="I4" s="77"/>
      <c r="J4" s="77"/>
      <c r="K4" s="77"/>
      <c r="L4" s="77"/>
      <c r="M4" s="77"/>
      <c r="N4" s="77"/>
      <c r="O4" s="77"/>
      <c r="P4" s="77"/>
      <c r="Q4" s="77"/>
      <c r="R4" s="77"/>
      <c r="S4" s="77"/>
      <c r="T4" s="77"/>
      <c r="U4" s="77"/>
      <c r="V4" s="77"/>
      <c r="W4" s="78"/>
      <c r="X4" s="72" t="s">
        <v>55</v>
      </c>
      <c r="Y4" s="72"/>
      <c r="Z4" s="72"/>
      <c r="AA4" s="72"/>
      <c r="AB4" s="72"/>
      <c r="AC4" s="72"/>
      <c r="AD4" s="72"/>
      <c r="AE4" s="72"/>
      <c r="AF4" s="72"/>
      <c r="AG4" s="72"/>
      <c r="AH4" s="72"/>
      <c r="AI4" s="72" t="s">
        <v>56</v>
      </c>
      <c r="AJ4" s="72"/>
      <c r="AK4" s="72"/>
      <c r="AL4" s="72"/>
      <c r="AM4" s="72"/>
      <c r="AN4" s="72"/>
      <c r="AO4" s="72"/>
      <c r="AP4" s="72"/>
      <c r="AQ4" s="72"/>
      <c r="AR4" s="72"/>
      <c r="AS4" s="72"/>
      <c r="AT4" s="72" t="s">
        <v>57</v>
      </c>
      <c r="AU4" s="72"/>
      <c r="AV4" s="72"/>
      <c r="AW4" s="72"/>
      <c r="AX4" s="72"/>
      <c r="AY4" s="72"/>
      <c r="AZ4" s="72"/>
      <c r="BA4" s="72"/>
      <c r="BB4" s="72"/>
      <c r="BC4" s="72"/>
      <c r="BD4" s="72"/>
      <c r="BE4" s="72" t="s">
        <v>58</v>
      </c>
      <c r="BF4" s="72"/>
      <c r="BG4" s="72"/>
      <c r="BH4" s="72"/>
      <c r="BI4" s="72"/>
      <c r="BJ4" s="72"/>
      <c r="BK4" s="72"/>
      <c r="BL4" s="72"/>
      <c r="BM4" s="72"/>
      <c r="BN4" s="72"/>
      <c r="BO4" s="72"/>
      <c r="BP4" s="72" t="s">
        <v>59</v>
      </c>
      <c r="BQ4" s="72"/>
      <c r="BR4" s="72"/>
      <c r="BS4" s="72"/>
      <c r="BT4" s="72"/>
      <c r="BU4" s="72"/>
      <c r="BV4" s="72"/>
      <c r="BW4" s="72"/>
      <c r="BX4" s="72"/>
      <c r="BY4" s="72"/>
      <c r="BZ4" s="72"/>
      <c r="CA4" s="72" t="s">
        <v>60</v>
      </c>
      <c r="CB4" s="72"/>
      <c r="CC4" s="72"/>
      <c r="CD4" s="72"/>
      <c r="CE4" s="72"/>
      <c r="CF4" s="72"/>
      <c r="CG4" s="72"/>
      <c r="CH4" s="72"/>
      <c r="CI4" s="72"/>
      <c r="CJ4" s="72"/>
      <c r="CK4" s="72"/>
      <c r="CL4" s="72" t="s">
        <v>61</v>
      </c>
      <c r="CM4" s="72"/>
      <c r="CN4" s="72"/>
      <c r="CO4" s="72"/>
      <c r="CP4" s="72"/>
      <c r="CQ4" s="72"/>
      <c r="CR4" s="72"/>
      <c r="CS4" s="72"/>
      <c r="CT4" s="72"/>
      <c r="CU4" s="72"/>
      <c r="CV4" s="72"/>
      <c r="CW4" s="72" t="s">
        <v>62</v>
      </c>
      <c r="CX4" s="72"/>
      <c r="CY4" s="72"/>
      <c r="CZ4" s="72"/>
      <c r="DA4" s="72"/>
      <c r="DB4" s="72"/>
      <c r="DC4" s="72"/>
      <c r="DD4" s="72"/>
      <c r="DE4" s="72"/>
      <c r="DF4" s="72"/>
      <c r="DG4" s="72"/>
      <c r="DH4" s="72" t="s">
        <v>63</v>
      </c>
      <c r="DI4" s="72"/>
      <c r="DJ4" s="72"/>
      <c r="DK4" s="72"/>
      <c r="DL4" s="72"/>
      <c r="DM4" s="72"/>
      <c r="DN4" s="72"/>
      <c r="DO4" s="72"/>
      <c r="DP4" s="72"/>
      <c r="DQ4" s="72"/>
      <c r="DR4" s="72"/>
      <c r="DS4" s="72" t="s">
        <v>64</v>
      </c>
      <c r="DT4" s="72"/>
      <c r="DU4" s="72"/>
      <c r="DV4" s="72"/>
      <c r="DW4" s="72"/>
      <c r="DX4" s="72"/>
      <c r="DY4" s="72"/>
      <c r="DZ4" s="72"/>
      <c r="EA4" s="72"/>
      <c r="EB4" s="72"/>
      <c r="EC4" s="72"/>
      <c r="ED4" s="72" t="s">
        <v>65</v>
      </c>
      <c r="EE4" s="72"/>
      <c r="EF4" s="72"/>
      <c r="EG4" s="72"/>
      <c r="EH4" s="72"/>
      <c r="EI4" s="72"/>
      <c r="EJ4" s="72"/>
      <c r="EK4" s="72"/>
      <c r="EL4" s="72"/>
      <c r="EM4" s="72"/>
      <c r="EN4" s="72"/>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154822</v>
      </c>
      <c r="D6" s="20">
        <f t="shared" si="3"/>
        <v>47</v>
      </c>
      <c r="E6" s="20">
        <f t="shared" si="3"/>
        <v>1</v>
      </c>
      <c r="F6" s="20">
        <f t="shared" si="3"/>
        <v>0</v>
      </c>
      <c r="G6" s="20">
        <f t="shared" si="3"/>
        <v>0</v>
      </c>
      <c r="H6" s="20" t="str">
        <f t="shared" si="3"/>
        <v>新潟県　津南町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90.82</v>
      </c>
      <c r="Q6" s="21">
        <f t="shared" si="3"/>
        <v>1980</v>
      </c>
      <c r="R6" s="21">
        <f t="shared" si="3"/>
        <v>9057</v>
      </c>
      <c r="S6" s="21">
        <f t="shared" si="3"/>
        <v>170.21</v>
      </c>
      <c r="T6" s="21">
        <f t="shared" si="3"/>
        <v>53.21</v>
      </c>
      <c r="U6" s="21">
        <f t="shared" si="3"/>
        <v>8160</v>
      </c>
      <c r="V6" s="21">
        <f t="shared" si="3"/>
        <v>17.52</v>
      </c>
      <c r="W6" s="21">
        <f t="shared" si="3"/>
        <v>465.75</v>
      </c>
      <c r="X6" s="22">
        <f>IF(X7="",NA(),X7)</f>
        <v>103.83</v>
      </c>
      <c r="Y6" s="22">
        <f t="shared" ref="Y6:AG6" si="4">IF(Y7="",NA(),Y7)</f>
        <v>98.14</v>
      </c>
      <c r="Z6" s="22">
        <f t="shared" si="4"/>
        <v>102.2</v>
      </c>
      <c r="AA6" s="22">
        <f t="shared" si="4"/>
        <v>102.69</v>
      </c>
      <c r="AB6" s="22">
        <f t="shared" si="4"/>
        <v>90.11</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529.41</v>
      </c>
      <c r="BF6" s="22">
        <f t="shared" ref="BF6:BN6" si="7">IF(BF7="",NA(),BF7)</f>
        <v>549.34</v>
      </c>
      <c r="BG6" s="22">
        <f t="shared" si="7"/>
        <v>554.84</v>
      </c>
      <c r="BH6" s="22">
        <f t="shared" si="7"/>
        <v>510.96</v>
      </c>
      <c r="BI6" s="22">
        <f t="shared" si="7"/>
        <v>500.81</v>
      </c>
      <c r="BJ6" s="22">
        <f t="shared" si="7"/>
        <v>1295.06</v>
      </c>
      <c r="BK6" s="22">
        <f t="shared" si="7"/>
        <v>1168.7</v>
      </c>
      <c r="BL6" s="22">
        <f t="shared" si="7"/>
        <v>1245.46</v>
      </c>
      <c r="BM6" s="22">
        <f t="shared" si="7"/>
        <v>834.1</v>
      </c>
      <c r="BN6" s="22">
        <f t="shared" si="7"/>
        <v>853.42</v>
      </c>
      <c r="BO6" s="21" t="str">
        <f>IF(BO7="","",IF(BO7="-","【-】","【"&amp;SUBSTITUTE(TEXT(BO7,"#,##0.00"),"-","△")&amp;"】"))</f>
        <v>【940.88】</v>
      </c>
      <c r="BP6" s="22">
        <f>IF(BP7="",NA(),BP7)</f>
        <v>92.67</v>
      </c>
      <c r="BQ6" s="22">
        <f t="shared" ref="BQ6:BY6" si="8">IF(BQ7="",NA(),BQ7)</f>
        <v>92.44</v>
      </c>
      <c r="BR6" s="22">
        <f t="shared" si="8"/>
        <v>94.23</v>
      </c>
      <c r="BS6" s="22">
        <f t="shared" si="8"/>
        <v>95.46</v>
      </c>
      <c r="BT6" s="22">
        <f t="shared" si="8"/>
        <v>83.56</v>
      </c>
      <c r="BU6" s="22">
        <f t="shared" si="8"/>
        <v>53.29</v>
      </c>
      <c r="BV6" s="22">
        <f t="shared" si="8"/>
        <v>53.59</v>
      </c>
      <c r="BW6" s="22">
        <f t="shared" si="8"/>
        <v>51.08</v>
      </c>
      <c r="BX6" s="22">
        <f t="shared" si="8"/>
        <v>64.44</v>
      </c>
      <c r="BY6" s="22">
        <f t="shared" si="8"/>
        <v>60.53</v>
      </c>
      <c r="BZ6" s="21" t="str">
        <f>IF(BZ7="","",IF(BZ7="-","【-】","【"&amp;SUBSTITUTE(TEXT(BZ7,"#,##0.00"),"-","△")&amp;"】"))</f>
        <v>【54.59】</v>
      </c>
      <c r="CA6" s="22">
        <f>IF(CA7="",NA(),CA7)</f>
        <v>113.61</v>
      </c>
      <c r="CB6" s="22">
        <f t="shared" ref="CB6:CJ6" si="9">IF(CB7="",NA(),CB7)</f>
        <v>113.46</v>
      </c>
      <c r="CC6" s="22">
        <f t="shared" si="9"/>
        <v>112.29</v>
      </c>
      <c r="CD6" s="22">
        <f t="shared" si="9"/>
        <v>113.11</v>
      </c>
      <c r="CE6" s="22">
        <f t="shared" si="9"/>
        <v>129.03</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60.22</v>
      </c>
      <c r="CM6" s="22">
        <f t="shared" ref="CM6:CU6" si="10">IF(CM7="",NA(),CM7)</f>
        <v>61.55</v>
      </c>
      <c r="CN6" s="22">
        <f t="shared" si="10"/>
        <v>57.6</v>
      </c>
      <c r="CO6" s="22">
        <f t="shared" si="10"/>
        <v>57.76</v>
      </c>
      <c r="CP6" s="22">
        <f t="shared" si="10"/>
        <v>57.7</v>
      </c>
      <c r="CQ6" s="22">
        <f t="shared" si="10"/>
        <v>56.65</v>
      </c>
      <c r="CR6" s="22">
        <f t="shared" si="10"/>
        <v>56.41</v>
      </c>
      <c r="CS6" s="22">
        <f t="shared" si="10"/>
        <v>54.9</v>
      </c>
      <c r="CT6" s="22">
        <f t="shared" si="10"/>
        <v>55.7</v>
      </c>
      <c r="CU6" s="22">
        <f t="shared" si="10"/>
        <v>54.87</v>
      </c>
      <c r="CV6" s="21" t="str">
        <f>IF(CV7="","",IF(CV7="-","【-】","【"&amp;SUBSTITUTE(TEXT(CV7,"#,##0.00"),"-","△")&amp;"】"))</f>
        <v>【56.42】</v>
      </c>
      <c r="CW6" s="22">
        <f>IF(CW7="",NA(),CW7)</f>
        <v>79.25</v>
      </c>
      <c r="CX6" s="22">
        <f t="shared" ref="CX6:DF6" si="11">IF(CX7="",NA(),CX7)</f>
        <v>76.84</v>
      </c>
      <c r="CY6" s="22">
        <f t="shared" si="11"/>
        <v>77.92</v>
      </c>
      <c r="CZ6" s="22">
        <f t="shared" si="11"/>
        <v>79.430000000000007</v>
      </c>
      <c r="DA6" s="22">
        <f t="shared" si="11"/>
        <v>78.510000000000005</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0.09</v>
      </c>
      <c r="EE6" s="21">
        <f t="shared" ref="EE6:EM6" si="14">IF(EE7="",NA(),EE7)</f>
        <v>0</v>
      </c>
      <c r="EF6" s="22">
        <f t="shared" si="14"/>
        <v>0.01</v>
      </c>
      <c r="EG6" s="22">
        <f t="shared" si="14"/>
        <v>0.72</v>
      </c>
      <c r="EH6" s="22">
        <f t="shared" si="14"/>
        <v>0.02</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154822</v>
      </c>
      <c r="D7" s="24">
        <v>47</v>
      </c>
      <c r="E7" s="24">
        <v>1</v>
      </c>
      <c r="F7" s="24">
        <v>0</v>
      </c>
      <c r="G7" s="24">
        <v>0</v>
      </c>
      <c r="H7" s="24" t="s">
        <v>95</v>
      </c>
      <c r="I7" s="24" t="s">
        <v>96</v>
      </c>
      <c r="J7" s="24" t="s">
        <v>97</v>
      </c>
      <c r="K7" s="24" t="s">
        <v>98</v>
      </c>
      <c r="L7" s="24" t="s">
        <v>99</v>
      </c>
      <c r="M7" s="24" t="s">
        <v>100</v>
      </c>
      <c r="N7" s="25" t="s">
        <v>101</v>
      </c>
      <c r="O7" s="25" t="s">
        <v>102</v>
      </c>
      <c r="P7" s="25">
        <v>90.82</v>
      </c>
      <c r="Q7" s="25">
        <v>1980</v>
      </c>
      <c r="R7" s="25">
        <v>9057</v>
      </c>
      <c r="S7" s="25">
        <v>170.21</v>
      </c>
      <c r="T7" s="25">
        <v>53.21</v>
      </c>
      <c r="U7" s="25">
        <v>8160</v>
      </c>
      <c r="V7" s="25">
        <v>17.52</v>
      </c>
      <c r="W7" s="25">
        <v>465.75</v>
      </c>
      <c r="X7" s="25">
        <v>103.83</v>
      </c>
      <c r="Y7" s="25">
        <v>98.14</v>
      </c>
      <c r="Z7" s="25">
        <v>102.2</v>
      </c>
      <c r="AA7" s="25">
        <v>102.69</v>
      </c>
      <c r="AB7" s="25">
        <v>90.11</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529.41</v>
      </c>
      <c r="BF7" s="25">
        <v>549.34</v>
      </c>
      <c r="BG7" s="25">
        <v>554.84</v>
      </c>
      <c r="BH7" s="25">
        <v>510.96</v>
      </c>
      <c r="BI7" s="25">
        <v>500.81</v>
      </c>
      <c r="BJ7" s="25">
        <v>1295.06</v>
      </c>
      <c r="BK7" s="25">
        <v>1168.7</v>
      </c>
      <c r="BL7" s="25">
        <v>1245.46</v>
      </c>
      <c r="BM7" s="25">
        <v>834.1</v>
      </c>
      <c r="BN7" s="25">
        <v>853.42</v>
      </c>
      <c r="BO7" s="25">
        <v>940.88</v>
      </c>
      <c r="BP7" s="25">
        <v>92.67</v>
      </c>
      <c r="BQ7" s="25">
        <v>92.44</v>
      </c>
      <c r="BR7" s="25">
        <v>94.23</v>
      </c>
      <c r="BS7" s="25">
        <v>95.46</v>
      </c>
      <c r="BT7" s="25">
        <v>83.56</v>
      </c>
      <c r="BU7" s="25">
        <v>53.29</v>
      </c>
      <c r="BV7" s="25">
        <v>53.59</v>
      </c>
      <c r="BW7" s="25">
        <v>51.08</v>
      </c>
      <c r="BX7" s="25">
        <v>64.44</v>
      </c>
      <c r="BY7" s="25">
        <v>60.53</v>
      </c>
      <c r="BZ7" s="25">
        <v>54.59</v>
      </c>
      <c r="CA7" s="25">
        <v>113.61</v>
      </c>
      <c r="CB7" s="25">
        <v>113.46</v>
      </c>
      <c r="CC7" s="25">
        <v>112.29</v>
      </c>
      <c r="CD7" s="25">
        <v>113.11</v>
      </c>
      <c r="CE7" s="25">
        <v>129.03</v>
      </c>
      <c r="CF7" s="25">
        <v>259.02</v>
      </c>
      <c r="CG7" s="25">
        <v>259.79000000000002</v>
      </c>
      <c r="CH7" s="25">
        <v>262.13</v>
      </c>
      <c r="CI7" s="25">
        <v>197.14</v>
      </c>
      <c r="CJ7" s="25">
        <v>210.72</v>
      </c>
      <c r="CK7" s="25">
        <v>301.2</v>
      </c>
      <c r="CL7" s="25">
        <v>60.22</v>
      </c>
      <c r="CM7" s="25">
        <v>61.55</v>
      </c>
      <c r="CN7" s="25">
        <v>57.6</v>
      </c>
      <c r="CO7" s="25">
        <v>57.76</v>
      </c>
      <c r="CP7" s="25">
        <v>57.7</v>
      </c>
      <c r="CQ7" s="25">
        <v>56.65</v>
      </c>
      <c r="CR7" s="25">
        <v>56.41</v>
      </c>
      <c r="CS7" s="25">
        <v>54.9</v>
      </c>
      <c r="CT7" s="25">
        <v>55.7</v>
      </c>
      <c r="CU7" s="25">
        <v>54.87</v>
      </c>
      <c r="CV7" s="25">
        <v>56.42</v>
      </c>
      <c r="CW7" s="25">
        <v>79.25</v>
      </c>
      <c r="CX7" s="25">
        <v>76.84</v>
      </c>
      <c r="CY7" s="25">
        <v>77.92</v>
      </c>
      <c r="CZ7" s="25">
        <v>79.430000000000007</v>
      </c>
      <c r="DA7" s="25">
        <v>78.510000000000005</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0.09</v>
      </c>
      <c r="EE7" s="25">
        <v>0</v>
      </c>
      <c r="EF7" s="25">
        <v>0.01</v>
      </c>
      <c r="EG7" s="25">
        <v>0.72</v>
      </c>
      <c r="EH7" s="25">
        <v>0.02</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2023-01-13T05:34:59Z</cp:lastPrinted>
  <dcterms:created xsi:type="dcterms:W3CDTF">2022-12-01T01:09:44Z</dcterms:created>
  <dcterms:modified xsi:type="dcterms:W3CDTF">2023-01-17T02:34:36Z</dcterms:modified>
  <cp:category/>
</cp:coreProperties>
</file>