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Stsv01\行政データ\06_総務課\04_企画財政班\財政（起債・交付税・その他）\財政担当\地方公営企業\照会・回答\R3\040107 公営企業経営比較分析表(令和2年度)分析\02 県回答\建設課・病院回答分\"/>
    </mc:Choice>
  </mc:AlternateContent>
  <xr:revisionPtr revIDLastSave="0" documentId="13_ncr:1_{DE830523-5BDB-4A21-AC17-37D8BCD89F22}" xr6:coauthVersionLast="45" xr6:coauthVersionMax="45" xr10:uidLastSave="{00000000-0000-0000-0000-000000000000}"/>
  <workbookProtection workbookAlgorithmName="SHA-512" workbookHashValue="SSa01DnhcZiDXEBiyO2RuxGyI13YdA5UMxJZLue5E/A85CFDf/tS7MzGxseha01FxADTZodjc0/Lj7YRLxPIBA==" workbookSaltValue="7+Qvxd4b4qL7X8SSrwaao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AD10" i="4"/>
  <c r="B10"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<sst xmlns="http://schemas.openxmlformats.org/spreadsheetml/2006/main" count="236" uniqueCount="120">
  <si>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</si>
  <si>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</si>
  <si>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</si>
  <si>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</si>
  <si>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</si>
  <si>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</si>
  <si>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</si>
  <si>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</si>
  <si>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</si>
  <si>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</si>
  <si>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</si>
  <si>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</si>
  <si>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</si>
  <si>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</si>
  <si>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</si>
  <si>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</si>
  <si>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</si>
  <si>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</si>
  <si>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</si>
  <si>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</si>
  <si>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</si>
  <si>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</si>
  <si>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</si>
  <si>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</si>
  <si>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</si>
  <si>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</si>
  <si>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</si>
  <si>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</si>
  <si>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</si>
  <si>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</si>
  <si>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</si>
  <si>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</si>
  <si>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</si>
  <si>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</si>
  <si>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</si>
  <si>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</si>
  <si>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</si>
  <si>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</si>
  <si>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</si>
  <si>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</si>
  <si>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</si>
  <si>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</si>
  <si>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</si>
  <si>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</si>
  <si>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</si>
  <si>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</si>
  <si>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</si>
  <si>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</si>
  <si>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</si>
  <si>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</si>
  <si>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</si>
  <si>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</si>
  <si>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</si>
  <si>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</si>
  <si>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</si>
  <si>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</si>
  <si>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</si>
  <si>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</si>
  <si>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</si>
  <si>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</si>
  <si>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</si>
  <si>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</si>
  <si>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</si>
  <si>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</si>
  <si>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</si>
  <si>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</si>
  <si>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</si>
  <si>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</si>
  <si>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</si>
  <si>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</si>
  <si>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</si>
  <si>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</si>
  <si>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</si>
  <si>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</si>
  <si>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</si>
  <si>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</si>
  <si>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</si>
  <si>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</si>
  <si>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</si>
  <si>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</si>
  <si>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</si>
  <si>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</si>
  <si>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</si>
  <si>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</si>
  <si>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</si>
  <si>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</si>
  <si>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</si>
  <si>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</si>
  <si>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</si>
  <si>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</si>
  <si>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</si>
  <si>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</si>
  <si>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</si>
  <si>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</si>
  <si>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</si>
  <si>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</si>
  <si>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</si>
  <si>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</si>
  <si>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津南町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</si>
  <si>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</si>
  <si>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</si>
  <si>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</si>
  <si>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</si>
  <si>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</si>
  <si>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</si>
  <si>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</si>
  <si>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</si>
  <si>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</si>
  <si>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</si>
  <si>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</si>
  <si>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</si>
  <si>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</si>
  <si>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</si>
  <si>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</si>
  <si>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</si>
  <si>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</si>
  <si>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</si>
  <si>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今後人口減少に伴う使用料収入の減少が確実視される。引き続き水洗化の推進及び料金の滞納対策を強化し、収入の確保に努めることが必要である。
　また、維持管理の効率化・効果的な推進を図るために本事業の経営戦略に基づき、ストックマネジメント計画を実施し、経費の合理化に取り組む。
　現状では、一般会計からの繰入金に大きく本会計が依存する形であるが、これらを可能な限り圧縮するべく上記の対策並びに料金改定も視野に入れつつ、健全な事業運営に努める。また、経営基盤の強化、経営効率の推進及びサービス水準の向上を図る観点からも、事業の広域化、統合及び民間資金の活用などを積極的に検討する必要がある。</t>
    <rPh sb="1" eb="3">
      <t>コンゴ</t>
    </rPh>
    <rPh sb="3" eb="5">
      <t>ジンコウ</t>
    </rPh>
    <rPh sb="8" eb="9">
      <t>トモナ</t>
    </rPh>
    <rPh sb="10" eb="15">
      <t>シヨウリョウシュウニュウ</t>
    </rPh>
    <rPh sb="16" eb="18">
      <t>ゲンショウ</t>
    </rPh>
    <rPh sb="34" eb="36">
      <t>スイシン</t>
    </rPh>
    <phoneticPr fontId="4"/>
  </si>
  <si>
    <t>③管渠改善率
　近年では、管渠の改修及び更新工事等は主立って実施していない。耐用年数の満期による更新時期のピークはR31年度以降一斉に迎えることとなるが、現段階から当該時期に備えて平準化等の更新計画を策定することが責務である。</t>
    <rPh sb="13" eb="15">
      <t>カンキョ</t>
    </rPh>
    <rPh sb="61" eb="62">
      <t>ド</t>
    </rPh>
    <phoneticPr fontId="4"/>
  </si>
  <si>
    <t>①収益的収支比率
　使用料収入のみでは、経常的な支出及び企業債の元利償還金は賄えず、一般会計からの繰入金に大きく依存する状態である。維持管理費の圧縮と未接続世帯への水洗化を推進していくことが必要である。
④企業債残高対事業規模比率
　R7年に向けて企業債の元金償還金が概ね6％増加すること、多額の起債を予定していることから、今後の水準は更に上昇する見込みである。
⑤経費回収率
　①と同様、使用料収入のみでは経常的な支出は賄えていない。今後は人口減少に伴う使用料収入の減少により指標の下降が見込まれる。維持管理費等の支出をより一層精査していくことも必要である。
⑥汚水処理原価
　⑤と同様、今後は人口減少に伴う使用料収入の減少により指標の上昇が見込まれる。
⑦施設利用率
　晴天時現在処理能力に対し、1日平均処理水量は約50％以下である。し尿の受け入れを予定していることも含め、適切な施設規模を検討していく必要がある。
⑧水洗化率
　H22年の施設の概成から緩やかに増加傾向にあるが、類似団体平均値と比べ低いことから、今後も未接続世帯への水洗化を推進していく。</t>
    <rPh sb="75" eb="80">
      <t>ミセツゾクセタイ</t>
    </rPh>
    <rPh sb="82" eb="85">
      <t>スイセンカ</t>
    </rPh>
    <rPh sb="292" eb="294">
      <t>ドウヨウ</t>
    </rPh>
    <rPh sb="363" eb="365">
      <t>イカ</t>
    </rPh>
    <rPh sb="377" eb="379">
      <t>ヨテイ</t>
    </rPh>
    <rPh sb="386" eb="387">
      <t>フク</t>
    </rPh>
    <rPh sb="442" eb="446">
      <t>ルイジダンタイ</t>
    </rPh>
    <rPh sb="446" eb="449">
      <t>ヘイキンチ</t>
    </rPh>
    <rPh sb="450" eb="451">
      <t>クラ</t>
    </rPh>
    <rPh sb="452" eb="453">
      <t>ヒク</t>
    </rPh>
    <rPh sb="459" eb="461">
      <t>コンゴ</t>
    </rPh>
    <rPh sb="462" eb="467">
      <t>ミセツゾクセタイ</t>
    </rPh>
    <rPh sb="469" eb="472">
      <t>スイセンカ</t>
    </rPh>
    <rPh sb="473" eb="475">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</si>
</sst>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C1-4883-92B5-917DC5D02BC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6EC1-4883-92B5-917DC5D02BC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48.97</c:v>
                </c:pt>
                <c:pt idx="1">
                  <c:v>49.23</c:v>
                </c:pt>
                <c:pt idx="2">
                  <c:v>47.75</c:v>
                </c:pt>
                <c:pt idx="3">
                  <c:v>46.8</c:v>
                </c:pt>
                <c:pt idx="4">
                  <c:v>45.87</c:v>
                </c:pt>
              </c:numCache>
            </c:numRef>
          </c:val>
          <c:extLst>
            <c:ext xmlns:c16="http://schemas.microsoft.com/office/drawing/2014/chart" uri="{C3380CC4-5D6E-409C-BE32-E72D297353CC}">
              <c16:uniqueId val="{00000000-4A40-47F7-AFC8-A72D9C93806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4A40-47F7-AFC8-A72D9C93806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77.08</c:v>
                </c:pt>
                <c:pt idx="1">
                  <c:v>77.81</c:v>
                </c:pt>
                <c:pt idx="2">
                  <c:v>78.48</c:v>
                </c:pt>
                <c:pt idx="3">
                  <c:v>79.87</c:v>
                </c:pt>
                <c:pt idx="4">
                  <c:v>80.05</c:v>
                </c:pt>
              </c:numCache>
            </c:numRef>
          </c:val>
          <c:extLst>
            <c:ext xmlns:c16="http://schemas.microsoft.com/office/drawing/2014/chart" uri="{C3380CC4-5D6E-409C-BE32-E72D297353CC}">
              <c16:uniqueId val="{00000000-AC4D-4026-A6D2-CFB65F93409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AC4D-4026-A6D2-CFB65F93409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90.99</c:v>
                </c:pt>
                <c:pt idx="1">
                  <c:v>88.95</c:v>
                </c:pt>
                <c:pt idx="2">
                  <c:v>90.5</c:v>
                </c:pt>
                <c:pt idx="3">
                  <c:v>89.72</c:v>
                </c:pt>
                <c:pt idx="4">
                  <c:v>90.25</c:v>
                </c:pt>
              </c:numCache>
            </c:numRef>
          </c:val>
          <c:extLst>
            <c:ext xmlns:c16="http://schemas.microsoft.com/office/drawing/2014/chart" uri="{C3380CC4-5D6E-409C-BE32-E72D297353CC}">
              <c16:uniqueId val="{00000000-D832-497B-9CBA-671DCE7CB42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32-497B-9CBA-671DCE7CB42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D7-4F17-9D39-D5CF3FD29A8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D7-4F17-9D39-D5CF3FD29A8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B4-496C-9C8A-2AF26052468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B4-496C-9C8A-2AF26052468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47-41D3-8C4D-51762F825C6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47-41D3-8C4D-51762F825C6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76-4912-89D0-0E2264D5DEA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76-4912-89D0-0E2264D5DEA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1650.04</c:v>
                </c:pt>
                <c:pt idx="1">
                  <c:v>565.78</c:v>
                </c:pt>
                <c:pt idx="2">
                  <c:v>976.39</c:v>
                </c:pt>
                <c:pt idx="3">
                  <c:v>697.92</c:v>
                </c:pt>
                <c:pt idx="4">
                  <c:v>503.23</c:v>
                </c:pt>
              </c:numCache>
            </c:numRef>
          </c:val>
          <c:extLst>
            <c:ext xmlns:c16="http://schemas.microsoft.com/office/drawing/2014/chart" uri="{C3380CC4-5D6E-409C-BE32-E72D297353CC}">
              <c16:uniqueId val="{00000000-751B-481B-B196-E8A1BBB96F9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751B-481B-B196-E8A1BBB96F9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74.5</c:v>
                </c:pt>
                <c:pt idx="1">
                  <c:v>96.87</c:v>
                </c:pt>
                <c:pt idx="2">
                  <c:v>73.87</c:v>
                </c:pt>
                <c:pt idx="3">
                  <c:v>72.47</c:v>
                </c:pt>
                <c:pt idx="4">
                  <c:v>73.3</c:v>
                </c:pt>
              </c:numCache>
            </c:numRef>
          </c:val>
          <c:extLst>
            <c:ext xmlns:c16="http://schemas.microsoft.com/office/drawing/2014/chart" uri="{C3380CC4-5D6E-409C-BE32-E72D297353CC}">
              <c16:uniqueId val="{00000000-DF0B-4A53-8640-21A8CA44741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DF0B-4A53-8640-21A8CA44741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250.95</c:v>
                </c:pt>
                <c:pt idx="1">
                  <c:v>192.97</c:v>
                </c:pt>
                <c:pt idx="2">
                  <c:v>253</c:v>
                </c:pt>
                <c:pt idx="3">
                  <c:v>259.45999999999998</c:v>
                </c:pt>
                <c:pt idx="4">
                  <c:v>258.56</c:v>
                </c:pt>
              </c:numCache>
            </c:numRef>
          </c:val>
          <c:extLst>
            <c:ext xmlns:c16="http://schemas.microsoft.com/office/drawing/2014/chart" uri="{C3380CC4-5D6E-409C-BE32-E72D297353CC}">
              <c16:uniqueId val="{00000000-4672-41AB-B100-1968DF40FF8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4672-41AB-B100-1968DF40FF8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topLeftCell="B2" zoomScale="90" zoomScaleNormal="70" zoomScaleSheetLayoutView="9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新潟県　津南町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9238</v>
      </c>
      <c r="AM8" s="69"/>
      <c r="AN8" s="69"/>
      <c r="AO8" s="69"/>
      <c r="AP8" s="69"/>
      <c r="AQ8" s="69"/>
      <c r="AR8" s="69"/>
      <c r="AS8" s="69"/>
      <c r="AT8" s="68">
        <f>データ!T6</f>
        <v>170.21</v>
      </c>
      <c r="AU8" s="68"/>
      <c r="AV8" s="68"/>
      <c r="AW8" s="68"/>
      <c r="AX8" s="68"/>
      <c r="AY8" s="68"/>
      <c r="AZ8" s="68"/>
      <c r="BA8" s="68"/>
      <c r="BB8" s="68">
        <f>データ!U6</f>
        <v>54.27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66.42</v>
      </c>
      <c r="Q10" s="68"/>
      <c r="R10" s="68"/>
      <c r="S10" s="68"/>
      <c r="T10" s="68"/>
      <c r="U10" s="68"/>
      <c r="V10" s="68"/>
      <c r="W10" s="68">
        <f>データ!Q6</f>
        <v>94.82</v>
      </c>
      <c r="X10" s="68"/>
      <c r="Y10" s="68"/>
      <c r="Z10" s="68"/>
      <c r="AA10" s="68"/>
      <c r="AB10" s="68"/>
      <c r="AC10" s="68"/>
      <c r="AD10" s="69">
        <f>データ!R6</f>
        <v>3410</v>
      </c>
      <c r="AE10" s="69"/>
      <c r="AF10" s="69"/>
      <c r="AG10" s="69"/>
      <c r="AH10" s="69"/>
      <c r="AI10" s="69"/>
      <c r="AJ10" s="69"/>
      <c r="AK10" s="2"/>
      <c r="AL10" s="69">
        <f>データ!V6</f>
        <v>6104</v>
      </c>
      <c r="AM10" s="69"/>
      <c r="AN10" s="69"/>
      <c r="AO10" s="69"/>
      <c r="AP10" s="69"/>
      <c r="AQ10" s="69"/>
      <c r="AR10" s="69"/>
      <c r="AS10" s="69"/>
      <c r="AT10" s="68">
        <f>データ!W6</f>
        <v>2.5499999999999998</v>
      </c>
      <c r="AU10" s="68"/>
      <c r="AV10" s="68"/>
      <c r="AW10" s="68"/>
      <c r="AX10" s="68"/>
      <c r="AY10" s="68"/>
      <c r="AZ10" s="68"/>
      <c r="BA10" s="68"/>
      <c r="BB10" s="68">
        <f>データ!X6</f>
        <v>2393.73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【1,260.21】</v>
      </c>
      <c r="I86" s="26" t="str">
        <f>データ!CA6</f>
        <v>【75.29】</v>
      </c>
      <c r="J86" s="26" t="str">
        <f>データ!CL6</f>
        <v>【215.41】</v>
      </c>
      <c r="K86" s="26" t="str">
        <f>データ!CW6</f>
        <v>【42.90】</v>
      </c>
      <c r="L86" s="26" t="str">
        <f>データ!DH6</f>
        <v>【84.75】</v>
      </c>
      <c r="M86" s="26" t="s">
        <v>44</v>
      </c>
      <c r="N86" s="26" t="s">
        <v>44</v>
      </c>
      <c r="O86" s="26" t="str">
        <f>データ!EO6</f>
        <v>【0.30】</v>
      </c>
    </row>
  </sheetData>
  <sheetProtection algorithmName="SHA-512" hashValue="VlEBkw4vEh0jkl7OOl/QJejlxU9PMbuGzqa/+ZAk9Qo6fdvrb8RH0ts188QvZnGNLedoaRm9RA836n+nx+1lqQ==" saltValue="C6sfb2iYpsYWlyTey6mhc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154822</v>
      </c>
      <c r="D6" s="33">
        <f t="shared" si="3"/>
        <v>47</v>
      </c>
      <c r="E6" s="33">
        <f t="shared" si="3"/>
        <v>17</v>
      </c>
      <c r="F6" s="33">
        <f t="shared" si="3"/>
        <v>4</v>
      </c>
      <c r="G6" s="33">
        <f t="shared" si="3"/>
        <v>0</v>
      </c>
      <c r="H6" s="33" t="str">
        <f t="shared" si="3"/>
        <v>新潟県　津南町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66.42</v>
      </c>
      <c r="Q6" s="34">
        <f t="shared" si="3"/>
        <v>94.82</v>
      </c>
      <c r="R6" s="34">
        <f t="shared" si="3"/>
        <v>3410</v>
      </c>
      <c r="S6" s="34">
        <f t="shared" si="3"/>
        <v>9238</v>
      </c>
      <c r="T6" s="34">
        <f t="shared" si="3"/>
        <v>170.21</v>
      </c>
      <c r="U6" s="34">
        <f t="shared" si="3"/>
        <v>54.27</v>
      </c>
      <c r="V6" s="34">
        <f t="shared" si="3"/>
        <v>6104</v>
      </c>
      <c r="W6" s="34">
        <f t="shared" si="3"/>
        <v>2.5499999999999998</v>
      </c>
      <c r="X6" s="34">
        <f t="shared" si="3"/>
        <v>2393.73</v>
      </c>
      <c r="Y6" s="35">
        <f>IF(Y7="",NA(),Y7)</f>
        <v>90.99</v>
      </c>
      <c r="Z6" s="35">
        <f t="shared" ref="Z6:AH6" si="4">IF(Z7="",NA(),Z7)</f>
        <v>88.95</v>
      </c>
      <c r="AA6" s="35">
        <f t="shared" si="4"/>
        <v>90.5</v>
      </c>
      <c r="AB6" s="35">
        <f t="shared" si="4"/>
        <v>89.72</v>
      </c>
      <c r="AC6" s="35">
        <f t="shared" si="4"/>
        <v>90.25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1650.04</v>
      </c>
      <c r="BG6" s="35">
        <f t="shared" ref="BG6:BO6" si="7">IF(BG7="",NA(),BG7)</f>
        <v>565.78</v>
      </c>
      <c r="BH6" s="35">
        <f t="shared" si="7"/>
        <v>976.39</v>
      </c>
      <c r="BI6" s="35">
        <f t="shared" si="7"/>
        <v>697.92</v>
      </c>
      <c r="BJ6" s="35">
        <f t="shared" si="7"/>
        <v>503.23</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74.5</v>
      </c>
      <c r="BR6" s="35">
        <f t="shared" ref="BR6:BZ6" si="8">IF(BR7="",NA(),BR7)</f>
        <v>96.87</v>
      </c>
      <c r="BS6" s="35">
        <f t="shared" si="8"/>
        <v>73.87</v>
      </c>
      <c r="BT6" s="35">
        <f t="shared" si="8"/>
        <v>72.47</v>
      </c>
      <c r="BU6" s="35">
        <f t="shared" si="8"/>
        <v>73.3</v>
      </c>
      <c r="BV6" s="35">
        <f t="shared" si="8"/>
        <v>69.87</v>
      </c>
      <c r="BW6" s="35">
        <f t="shared" si="8"/>
        <v>74.3</v>
      </c>
      <c r="BX6" s="35">
        <f t="shared" si="8"/>
        <v>72.260000000000005</v>
      </c>
      <c r="BY6" s="35">
        <f t="shared" si="8"/>
        <v>71.84</v>
      </c>
      <c r="BZ6" s="35">
        <f t="shared" si="8"/>
        <v>73.36</v>
      </c>
      <c r="CA6" s="34" t="str">
        <f>IF(CA7="","",IF(CA7="-","【-】","【"&amp;SUBSTITUTE(TEXT(CA7,"#,##0.00"),"-","△")&amp;"】"))</f>
        <v>【75.29】</v>
      </c>
      <c r="CB6" s="35">
        <f>IF(CB7="",NA(),CB7)</f>
        <v>250.95</v>
      </c>
      <c r="CC6" s="35">
        <f t="shared" ref="CC6:CK6" si="9">IF(CC7="",NA(),CC7)</f>
        <v>192.97</v>
      </c>
      <c r="CD6" s="35">
        <f t="shared" si="9"/>
        <v>253</v>
      </c>
      <c r="CE6" s="35">
        <f t="shared" si="9"/>
        <v>259.45999999999998</v>
      </c>
      <c r="CF6" s="35">
        <f t="shared" si="9"/>
        <v>258.56</v>
      </c>
      <c r="CG6" s="35">
        <f t="shared" si="9"/>
        <v>234.96</v>
      </c>
      <c r="CH6" s="35">
        <f t="shared" si="9"/>
        <v>221.81</v>
      </c>
      <c r="CI6" s="35">
        <f t="shared" si="9"/>
        <v>230.02</v>
      </c>
      <c r="CJ6" s="35">
        <f t="shared" si="9"/>
        <v>228.47</v>
      </c>
      <c r="CK6" s="35">
        <f t="shared" si="9"/>
        <v>224.88</v>
      </c>
      <c r="CL6" s="34" t="str">
        <f>IF(CL7="","",IF(CL7="-","【-】","【"&amp;SUBSTITUTE(TEXT(CL7,"#,##0.00"),"-","△")&amp;"】"))</f>
        <v>【215.41】</v>
      </c>
      <c r="CM6" s="35">
        <f>IF(CM7="",NA(),CM7)</f>
        <v>48.97</v>
      </c>
      <c r="CN6" s="35">
        <f t="shared" ref="CN6:CV6" si="10">IF(CN7="",NA(),CN7)</f>
        <v>49.23</v>
      </c>
      <c r="CO6" s="35">
        <f t="shared" si="10"/>
        <v>47.75</v>
      </c>
      <c r="CP6" s="35">
        <f t="shared" si="10"/>
        <v>46.8</v>
      </c>
      <c r="CQ6" s="35">
        <f t="shared" si="10"/>
        <v>45.87</v>
      </c>
      <c r="CR6" s="35">
        <f t="shared" si="10"/>
        <v>42.9</v>
      </c>
      <c r="CS6" s="35">
        <f t="shared" si="10"/>
        <v>43.36</v>
      </c>
      <c r="CT6" s="35">
        <f t="shared" si="10"/>
        <v>42.56</v>
      </c>
      <c r="CU6" s="35">
        <f t="shared" si="10"/>
        <v>42.47</v>
      </c>
      <c r="CV6" s="35">
        <f t="shared" si="10"/>
        <v>42.4</v>
      </c>
      <c r="CW6" s="34" t="str">
        <f>IF(CW7="","",IF(CW7="-","【-】","【"&amp;SUBSTITUTE(TEXT(CW7,"#,##0.00"),"-","△")&amp;"】"))</f>
        <v>【42.90】</v>
      </c>
      <c r="CX6" s="35">
        <f>IF(CX7="",NA(),CX7)</f>
        <v>77.08</v>
      </c>
      <c r="CY6" s="35">
        <f t="shared" ref="CY6:DG6" si="11">IF(CY7="",NA(),CY7)</f>
        <v>77.81</v>
      </c>
      <c r="CZ6" s="35">
        <f t="shared" si="11"/>
        <v>78.48</v>
      </c>
      <c r="DA6" s="35">
        <f t="shared" si="11"/>
        <v>79.87</v>
      </c>
      <c r="DB6" s="35">
        <f t="shared" si="11"/>
        <v>80.05</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154822</v>
      </c>
      <c r="D7" s="37">
        <v>47</v>
      </c>
      <c r="E7" s="37">
        <v>17</v>
      </c>
      <c r="F7" s="37">
        <v>4</v>
      </c>
      <c r="G7" s="37">
        <v>0</v>
      </c>
      <c r="H7" s="37" t="s">
        <v>98</v>
      </c>
      <c r="I7" s="37" t="s">
        <v>99</v>
      </c>
      <c r="J7" s="37" t="s">
        <v>100</v>
      </c>
      <c r="K7" s="37" t="s">
        <v>101</v>
      </c>
      <c r="L7" s="37" t="s">
        <v>102</v>
      </c>
      <c r="M7" s="37" t="s">
        <v>103</v>
      </c>
      <c r="N7" s="38" t="s">
        <v>104</v>
      </c>
      <c r="O7" s="38" t="s">
        <v>105</v>
      </c>
      <c r="P7" s="38">
        <v>66.42</v>
      </c>
      <c r="Q7" s="38">
        <v>94.82</v>
      </c>
      <c r="R7" s="38">
        <v>3410</v>
      </c>
      <c r="S7" s="38">
        <v>9238</v>
      </c>
      <c r="T7" s="38">
        <v>170.21</v>
      </c>
      <c r="U7" s="38">
        <v>54.27</v>
      </c>
      <c r="V7" s="38">
        <v>6104</v>
      </c>
      <c r="W7" s="38">
        <v>2.5499999999999998</v>
      </c>
      <c r="X7" s="38">
        <v>2393.73</v>
      </c>
      <c r="Y7" s="38">
        <v>90.99</v>
      </c>
      <c r="Z7" s="38">
        <v>88.95</v>
      </c>
      <c r="AA7" s="38">
        <v>90.5</v>
      </c>
      <c r="AB7" s="38">
        <v>89.72</v>
      </c>
      <c r="AC7" s="38">
        <v>90.25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1650.04</v>
      </c>
      <c r="BG7" s="38">
        <v>565.78</v>
      </c>
      <c r="BH7" s="38">
        <v>976.39</v>
      </c>
      <c r="BI7" s="38">
        <v>697.92</v>
      </c>
      <c r="BJ7" s="38">
        <v>503.23</v>
      </c>
      <c r="BK7" s="38">
        <v>1298.9100000000001</v>
      </c>
      <c r="BL7" s="38">
        <v>1243.71</v>
      </c>
      <c r="BM7" s="38">
        <v>1194.1500000000001</v>
      </c>
      <c r="BN7" s="38">
        <v>1206.79</v>
      </c>
      <c r="BO7" s="38">
        <v>1258.43</v>
      </c>
      <c r="BP7" s="38">
        <v>1260.21</v>
      </c>
      <c r="BQ7" s="38">
        <v>74.5</v>
      </c>
      <c r="BR7" s="38">
        <v>96.87</v>
      </c>
      <c r="BS7" s="38">
        <v>73.87</v>
      </c>
      <c r="BT7" s="38">
        <v>72.47</v>
      </c>
      <c r="BU7" s="38">
        <v>73.3</v>
      </c>
      <c r="BV7" s="38">
        <v>69.87</v>
      </c>
      <c r="BW7" s="38">
        <v>74.3</v>
      </c>
      <c r="BX7" s="38">
        <v>72.260000000000005</v>
      </c>
      <c r="BY7" s="38">
        <v>71.84</v>
      </c>
      <c r="BZ7" s="38">
        <v>73.36</v>
      </c>
      <c r="CA7" s="38">
        <v>75.290000000000006</v>
      </c>
      <c r="CB7" s="38">
        <v>250.95</v>
      </c>
      <c r="CC7" s="38">
        <v>192.97</v>
      </c>
      <c r="CD7" s="38">
        <v>253</v>
      </c>
      <c r="CE7" s="38">
        <v>259.45999999999998</v>
      </c>
      <c r="CF7" s="38">
        <v>258.56</v>
      </c>
      <c r="CG7" s="38">
        <v>234.96</v>
      </c>
      <c r="CH7" s="38">
        <v>221.81</v>
      </c>
      <c r="CI7" s="38">
        <v>230.02</v>
      </c>
      <c r="CJ7" s="38">
        <v>228.47</v>
      </c>
      <c r="CK7" s="38">
        <v>224.88</v>
      </c>
      <c r="CL7" s="38">
        <v>215.41</v>
      </c>
      <c r="CM7" s="38">
        <v>48.97</v>
      </c>
      <c r="CN7" s="38">
        <v>49.23</v>
      </c>
      <c r="CO7" s="38">
        <v>47.75</v>
      </c>
      <c r="CP7" s="38">
        <v>46.8</v>
      </c>
      <c r="CQ7" s="38">
        <v>45.87</v>
      </c>
      <c r="CR7" s="38">
        <v>42.9</v>
      </c>
      <c r="CS7" s="38">
        <v>43.36</v>
      </c>
      <c r="CT7" s="38">
        <v>42.56</v>
      </c>
      <c r="CU7" s="38">
        <v>42.47</v>
      </c>
      <c r="CV7" s="38">
        <v>42.4</v>
      </c>
      <c r="CW7" s="38">
        <v>42.9</v>
      </c>
      <c r="CX7" s="38">
        <v>77.08</v>
      </c>
      <c r="CY7" s="38">
        <v>77.81</v>
      </c>
      <c r="CZ7" s="38">
        <v>78.48</v>
      </c>
      <c r="DA7" s="38">
        <v>79.87</v>
      </c>
      <c r="DB7" s="38">
        <v>80.05</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2022-01-21T08:30:29Z</cp:lastPrinted>
  <dcterms:created xsi:type="dcterms:W3CDTF">2021-12-03T07:50:45Z</dcterms:created>
  <dcterms:modified xsi:type="dcterms:W3CDTF">2022-01-21T08:30:30Z</dcterms:modified>
  <cp:category/>
</cp:coreProperties>
</file>